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256" windowHeight="12588" activeTab="2"/>
  </bookViews>
  <sheets>
    <sheet name="Anmeldung" sheetId="1" r:id="rId1"/>
    <sheet name="Qualifikation" sheetId="4" r:id="rId2"/>
    <sheet name="Slider" sheetId="3" r:id="rId3"/>
    <sheet name="Funwertung" sheetId="2" r:id="rId4"/>
    <sheet name="Tabelle1" sheetId="5" r:id="rId5"/>
  </sheets>
  <definedNames>
    <definedName name="Faktor1">Slider!$M$204</definedName>
    <definedName name="Faktor10">Slider!$V$204</definedName>
    <definedName name="Faktor2">Slider!$N$204</definedName>
    <definedName name="Faktor3">Slider!$O$204</definedName>
    <definedName name="Faktor4">Slider!$P$204</definedName>
    <definedName name="Faktor5">Slider!$Q$204</definedName>
    <definedName name="Faktor6">Slider!$R$204</definedName>
    <definedName name="Faktor7">Slider!$S$204</definedName>
    <definedName name="Faktor8">Slider!$T$204</definedName>
    <definedName name="Faktor9">Slider!$U$204</definedName>
  </definedNames>
  <calcPr calcId="145621"/>
</workbook>
</file>

<file path=xl/calcChain.xml><?xml version="1.0" encoding="utf-8"?>
<calcChain xmlns="http://schemas.openxmlformats.org/spreadsheetml/2006/main">
  <c r="O5" i="2" l="1"/>
  <c r="E66" i="4"/>
  <c r="F66" i="4"/>
  <c r="E67" i="4"/>
  <c r="F67" i="4"/>
  <c r="E53" i="4"/>
  <c r="F53" i="4"/>
  <c r="O121" i="2" l="1"/>
  <c r="O9" i="2" l="1"/>
  <c r="O13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01" i="2"/>
  <c r="O105" i="2"/>
  <c r="O109" i="2"/>
  <c r="O113" i="2"/>
  <c r="O117" i="2"/>
  <c r="T5" i="3" l="1"/>
  <c r="U5" i="3"/>
  <c r="V5" i="3"/>
  <c r="S6" i="3"/>
  <c r="T6" i="3"/>
  <c r="U6" i="3"/>
  <c r="V6" i="3"/>
  <c r="S7" i="3"/>
  <c r="T7" i="3"/>
  <c r="U7" i="3"/>
  <c r="V7" i="3"/>
  <c r="R8" i="3"/>
  <c r="S8" i="3"/>
  <c r="T8" i="3"/>
  <c r="U8" i="3"/>
  <c r="V8" i="3"/>
  <c r="R9" i="3"/>
  <c r="S9" i="3"/>
  <c r="T9" i="3"/>
  <c r="U9" i="3"/>
  <c r="V9" i="3"/>
  <c r="R10" i="3"/>
  <c r="S10" i="3"/>
  <c r="T10" i="3"/>
  <c r="U10" i="3"/>
  <c r="V10" i="3"/>
  <c r="R11" i="3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R15" i="3"/>
  <c r="S15" i="3"/>
  <c r="T15" i="3"/>
  <c r="U15" i="3"/>
  <c r="V15" i="3"/>
  <c r="R16" i="3"/>
  <c r="S16" i="3"/>
  <c r="T16" i="3"/>
  <c r="U16" i="3"/>
  <c r="V16" i="3"/>
  <c r="R17" i="3"/>
  <c r="S17" i="3"/>
  <c r="T17" i="3"/>
  <c r="U17" i="3"/>
  <c r="V17" i="3"/>
  <c r="R18" i="3"/>
  <c r="S18" i="3"/>
  <c r="T18" i="3"/>
  <c r="U18" i="3"/>
  <c r="V18" i="3"/>
  <c r="Q19" i="3"/>
  <c r="R19" i="3"/>
  <c r="S19" i="3"/>
  <c r="T19" i="3"/>
  <c r="U19" i="3"/>
  <c r="V19" i="3"/>
  <c r="Q20" i="3"/>
  <c r="R20" i="3"/>
  <c r="S20" i="3"/>
  <c r="T20" i="3"/>
  <c r="U20" i="3"/>
  <c r="V20" i="3"/>
  <c r="Q21" i="3"/>
  <c r="R21" i="3"/>
  <c r="S21" i="3"/>
  <c r="T21" i="3"/>
  <c r="U21" i="3"/>
  <c r="V21" i="3"/>
  <c r="Q22" i="3"/>
  <c r="R22" i="3"/>
  <c r="S22" i="3"/>
  <c r="T22" i="3"/>
  <c r="U22" i="3"/>
  <c r="V22" i="3"/>
  <c r="Q23" i="3"/>
  <c r="R23" i="3"/>
  <c r="S23" i="3"/>
  <c r="T23" i="3"/>
  <c r="U23" i="3"/>
  <c r="V23" i="3"/>
  <c r="Q24" i="3"/>
  <c r="R24" i="3"/>
  <c r="S24" i="3"/>
  <c r="T24" i="3"/>
  <c r="U24" i="3"/>
  <c r="V24" i="3"/>
  <c r="Q25" i="3"/>
  <c r="R25" i="3"/>
  <c r="S25" i="3"/>
  <c r="T25" i="3"/>
  <c r="U25" i="3"/>
  <c r="V25" i="3"/>
  <c r="Q26" i="3"/>
  <c r="R26" i="3"/>
  <c r="S26" i="3"/>
  <c r="T26" i="3"/>
  <c r="U26" i="3"/>
  <c r="V26" i="3"/>
  <c r="P27" i="3"/>
  <c r="Q27" i="3"/>
  <c r="R27" i="3"/>
  <c r="S27" i="3"/>
  <c r="T27" i="3"/>
  <c r="U27" i="3"/>
  <c r="V27" i="3"/>
  <c r="P28" i="3"/>
  <c r="Q28" i="3"/>
  <c r="R28" i="3"/>
  <c r="S28" i="3"/>
  <c r="T28" i="3"/>
  <c r="U28" i="3"/>
  <c r="V28" i="3"/>
  <c r="P29" i="3"/>
  <c r="Q29" i="3"/>
  <c r="R29" i="3"/>
  <c r="S29" i="3"/>
  <c r="T29" i="3"/>
  <c r="U29" i="3"/>
  <c r="V29" i="3"/>
  <c r="P30" i="3"/>
  <c r="Q30" i="3"/>
  <c r="R30" i="3"/>
  <c r="S30" i="3"/>
  <c r="T30" i="3"/>
  <c r="U30" i="3"/>
  <c r="V30" i="3"/>
  <c r="P31" i="3"/>
  <c r="Q31" i="3"/>
  <c r="R31" i="3"/>
  <c r="S31" i="3"/>
  <c r="T31" i="3"/>
  <c r="U31" i="3"/>
  <c r="V31" i="3"/>
  <c r="P32" i="3"/>
  <c r="Q32" i="3"/>
  <c r="R32" i="3"/>
  <c r="S32" i="3"/>
  <c r="T32" i="3"/>
  <c r="U32" i="3"/>
  <c r="V32" i="3"/>
  <c r="P33" i="3"/>
  <c r="Q33" i="3"/>
  <c r="R33" i="3"/>
  <c r="S33" i="3"/>
  <c r="T33" i="3"/>
  <c r="U33" i="3"/>
  <c r="V33" i="3"/>
  <c r="P34" i="3"/>
  <c r="Q34" i="3"/>
  <c r="R34" i="3"/>
  <c r="S34" i="3"/>
  <c r="T34" i="3"/>
  <c r="U34" i="3"/>
  <c r="V34" i="3"/>
  <c r="P35" i="3"/>
  <c r="Q35" i="3"/>
  <c r="R35" i="3"/>
  <c r="S35" i="3"/>
  <c r="T35" i="3"/>
  <c r="U35" i="3"/>
  <c r="V35" i="3"/>
  <c r="P36" i="3"/>
  <c r="Q36" i="3"/>
  <c r="R36" i="3"/>
  <c r="S36" i="3"/>
  <c r="T36" i="3"/>
  <c r="U36" i="3"/>
  <c r="V36" i="3"/>
  <c r="P37" i="3"/>
  <c r="Q37" i="3"/>
  <c r="R37" i="3"/>
  <c r="S37" i="3"/>
  <c r="T37" i="3"/>
  <c r="U37" i="3"/>
  <c r="V37" i="3"/>
  <c r="P38" i="3"/>
  <c r="Q38" i="3"/>
  <c r="R38" i="3"/>
  <c r="S38" i="3"/>
  <c r="T38" i="3"/>
  <c r="U38" i="3"/>
  <c r="V38" i="3"/>
  <c r="P39" i="3"/>
  <c r="Q39" i="3"/>
  <c r="R39" i="3"/>
  <c r="S39" i="3"/>
  <c r="T39" i="3"/>
  <c r="U39" i="3"/>
  <c r="V39" i="3"/>
  <c r="P40" i="3"/>
  <c r="Q40" i="3"/>
  <c r="R40" i="3"/>
  <c r="S40" i="3"/>
  <c r="T40" i="3"/>
  <c r="U40" i="3"/>
  <c r="V40" i="3"/>
  <c r="P41" i="3"/>
  <c r="Q41" i="3"/>
  <c r="R41" i="3"/>
  <c r="S41" i="3"/>
  <c r="T41" i="3"/>
  <c r="U41" i="3"/>
  <c r="V41" i="3"/>
  <c r="P42" i="3"/>
  <c r="Q42" i="3"/>
  <c r="R42" i="3"/>
  <c r="S42" i="3"/>
  <c r="T42" i="3"/>
  <c r="U42" i="3"/>
  <c r="V42" i="3"/>
  <c r="P43" i="3"/>
  <c r="Q43" i="3"/>
  <c r="R43" i="3"/>
  <c r="S43" i="3"/>
  <c r="T43" i="3"/>
  <c r="U43" i="3"/>
  <c r="V43" i="3"/>
  <c r="P44" i="3"/>
  <c r="Q44" i="3"/>
  <c r="R44" i="3"/>
  <c r="S44" i="3"/>
  <c r="T44" i="3"/>
  <c r="U44" i="3"/>
  <c r="V44" i="3"/>
  <c r="P45" i="3"/>
  <c r="Q45" i="3"/>
  <c r="R45" i="3"/>
  <c r="S45" i="3"/>
  <c r="T45" i="3"/>
  <c r="U45" i="3"/>
  <c r="V45" i="3"/>
  <c r="P46" i="3"/>
  <c r="Q46" i="3"/>
  <c r="R46" i="3"/>
  <c r="S46" i="3"/>
  <c r="T46" i="3"/>
  <c r="U46" i="3"/>
  <c r="V46" i="3"/>
  <c r="P47" i="3"/>
  <c r="Q47" i="3"/>
  <c r="R47" i="3"/>
  <c r="S47" i="3"/>
  <c r="T47" i="3"/>
  <c r="U47" i="3"/>
  <c r="V47" i="3"/>
  <c r="P48" i="3"/>
  <c r="Q48" i="3"/>
  <c r="R48" i="3"/>
  <c r="S48" i="3"/>
  <c r="T48" i="3"/>
  <c r="U48" i="3"/>
  <c r="V48" i="3"/>
  <c r="P49" i="3"/>
  <c r="Q49" i="3"/>
  <c r="R49" i="3"/>
  <c r="S49" i="3"/>
  <c r="T49" i="3"/>
  <c r="U49" i="3"/>
  <c r="V49" i="3"/>
  <c r="P50" i="3"/>
  <c r="Q50" i="3"/>
  <c r="R50" i="3"/>
  <c r="S50" i="3"/>
  <c r="T50" i="3"/>
  <c r="U50" i="3"/>
  <c r="V50" i="3"/>
  <c r="P51" i="3"/>
  <c r="Q51" i="3"/>
  <c r="R51" i="3"/>
  <c r="S51" i="3"/>
  <c r="T51" i="3"/>
  <c r="U51" i="3"/>
  <c r="V51" i="3"/>
  <c r="O52" i="3"/>
  <c r="P52" i="3"/>
  <c r="Q52" i="3"/>
  <c r="R52" i="3"/>
  <c r="S52" i="3"/>
  <c r="T52" i="3"/>
  <c r="U52" i="3"/>
  <c r="V52" i="3"/>
  <c r="O53" i="3"/>
  <c r="P53" i="3"/>
  <c r="Q53" i="3"/>
  <c r="R53" i="3"/>
  <c r="S53" i="3"/>
  <c r="T53" i="3"/>
  <c r="U53" i="3"/>
  <c r="V53" i="3"/>
  <c r="O54" i="3"/>
  <c r="P54" i="3"/>
  <c r="Q54" i="3"/>
  <c r="R54" i="3"/>
  <c r="S54" i="3"/>
  <c r="T54" i="3"/>
  <c r="U54" i="3"/>
  <c r="V54" i="3"/>
  <c r="O55" i="3"/>
  <c r="P55" i="3"/>
  <c r="Q55" i="3"/>
  <c r="R55" i="3"/>
  <c r="S55" i="3"/>
  <c r="T55" i="3"/>
  <c r="U55" i="3"/>
  <c r="V55" i="3"/>
  <c r="O56" i="3"/>
  <c r="P56" i="3"/>
  <c r="Q56" i="3"/>
  <c r="R56" i="3"/>
  <c r="S56" i="3"/>
  <c r="T56" i="3"/>
  <c r="U56" i="3"/>
  <c r="V56" i="3"/>
  <c r="O57" i="3"/>
  <c r="P57" i="3"/>
  <c r="Q57" i="3"/>
  <c r="R57" i="3"/>
  <c r="S57" i="3"/>
  <c r="T57" i="3"/>
  <c r="U57" i="3"/>
  <c r="V57" i="3"/>
  <c r="O58" i="3"/>
  <c r="P58" i="3"/>
  <c r="Q58" i="3"/>
  <c r="R58" i="3"/>
  <c r="S58" i="3"/>
  <c r="T58" i="3"/>
  <c r="U58" i="3"/>
  <c r="V58" i="3"/>
  <c r="O59" i="3"/>
  <c r="P59" i="3"/>
  <c r="Q59" i="3"/>
  <c r="R59" i="3"/>
  <c r="S59" i="3"/>
  <c r="T59" i="3"/>
  <c r="U59" i="3"/>
  <c r="V59" i="3"/>
  <c r="O60" i="3"/>
  <c r="P60" i="3"/>
  <c r="Q60" i="3"/>
  <c r="R60" i="3"/>
  <c r="S60" i="3"/>
  <c r="T60" i="3"/>
  <c r="U60" i="3"/>
  <c r="V60" i="3"/>
  <c r="O61" i="3"/>
  <c r="P61" i="3"/>
  <c r="Q61" i="3"/>
  <c r="R61" i="3"/>
  <c r="S61" i="3"/>
  <c r="T61" i="3"/>
  <c r="U61" i="3"/>
  <c r="V61" i="3"/>
  <c r="N62" i="3"/>
  <c r="O62" i="3"/>
  <c r="P62" i="3"/>
  <c r="Q62" i="3"/>
  <c r="R62" i="3"/>
  <c r="S62" i="3"/>
  <c r="T62" i="3"/>
  <c r="U62" i="3"/>
  <c r="V62" i="3"/>
  <c r="N63" i="3"/>
  <c r="O63" i="3"/>
  <c r="P63" i="3"/>
  <c r="Q63" i="3"/>
  <c r="R63" i="3"/>
  <c r="S63" i="3"/>
  <c r="T63" i="3"/>
  <c r="U63" i="3"/>
  <c r="V63" i="3"/>
  <c r="N64" i="3"/>
  <c r="O64" i="3"/>
  <c r="P64" i="3"/>
  <c r="Q64" i="3"/>
  <c r="R64" i="3"/>
  <c r="S64" i="3"/>
  <c r="T64" i="3"/>
  <c r="U64" i="3"/>
  <c r="V64" i="3"/>
  <c r="M65" i="3"/>
  <c r="N65" i="3"/>
  <c r="O65" i="3"/>
  <c r="P65" i="3"/>
  <c r="Q65" i="3"/>
  <c r="R65" i="3"/>
  <c r="S65" i="3"/>
  <c r="T65" i="3"/>
  <c r="U65" i="3"/>
  <c r="V65" i="3"/>
  <c r="M66" i="3"/>
  <c r="N66" i="3"/>
  <c r="O66" i="3"/>
  <c r="P66" i="3"/>
  <c r="Q66" i="3"/>
  <c r="R66" i="3"/>
  <c r="S66" i="3"/>
  <c r="T66" i="3"/>
  <c r="U66" i="3"/>
  <c r="V66" i="3"/>
  <c r="M67" i="3"/>
  <c r="N67" i="3"/>
  <c r="O67" i="3"/>
  <c r="P67" i="3"/>
  <c r="Q67" i="3"/>
  <c r="R67" i="3"/>
  <c r="S67" i="3"/>
  <c r="T67" i="3"/>
  <c r="U67" i="3"/>
  <c r="V67" i="3"/>
  <c r="M68" i="3"/>
  <c r="N68" i="3"/>
  <c r="O68" i="3"/>
  <c r="P68" i="3"/>
  <c r="Q68" i="3"/>
  <c r="R68" i="3"/>
  <c r="S68" i="3"/>
  <c r="T68" i="3"/>
  <c r="U68" i="3"/>
  <c r="V68" i="3"/>
  <c r="M69" i="3"/>
  <c r="N69" i="3"/>
  <c r="O69" i="3"/>
  <c r="P69" i="3"/>
  <c r="Q69" i="3"/>
  <c r="R69" i="3"/>
  <c r="S69" i="3"/>
  <c r="T69" i="3"/>
  <c r="U69" i="3"/>
  <c r="V69" i="3"/>
  <c r="M70" i="3"/>
  <c r="N70" i="3"/>
  <c r="O70" i="3"/>
  <c r="P70" i="3"/>
  <c r="Q70" i="3"/>
  <c r="R70" i="3"/>
  <c r="S70" i="3"/>
  <c r="T70" i="3"/>
  <c r="U70" i="3"/>
  <c r="V70" i="3"/>
  <c r="M71" i="3"/>
  <c r="N71" i="3"/>
  <c r="O71" i="3"/>
  <c r="P71" i="3"/>
  <c r="Q71" i="3"/>
  <c r="R71" i="3"/>
  <c r="S71" i="3"/>
  <c r="T71" i="3"/>
  <c r="U71" i="3"/>
  <c r="V71" i="3"/>
  <c r="M72" i="3"/>
  <c r="N72" i="3"/>
  <c r="O72" i="3"/>
  <c r="P72" i="3"/>
  <c r="Q72" i="3"/>
  <c r="R72" i="3"/>
  <c r="S72" i="3"/>
  <c r="T72" i="3"/>
  <c r="U72" i="3"/>
  <c r="V72" i="3"/>
  <c r="M73" i="3"/>
  <c r="N73" i="3"/>
  <c r="O73" i="3"/>
  <c r="P73" i="3"/>
  <c r="Q73" i="3"/>
  <c r="R73" i="3"/>
  <c r="S73" i="3"/>
  <c r="T73" i="3"/>
  <c r="U73" i="3"/>
  <c r="V73" i="3"/>
  <c r="M74" i="3"/>
  <c r="N74" i="3"/>
  <c r="O74" i="3"/>
  <c r="P74" i="3"/>
  <c r="Q74" i="3"/>
  <c r="R74" i="3"/>
  <c r="S74" i="3"/>
  <c r="T74" i="3"/>
  <c r="U74" i="3"/>
  <c r="V74" i="3"/>
  <c r="M75" i="3"/>
  <c r="N75" i="3"/>
  <c r="O75" i="3"/>
  <c r="P75" i="3"/>
  <c r="Q75" i="3"/>
  <c r="R75" i="3"/>
  <c r="S75" i="3"/>
  <c r="T75" i="3"/>
  <c r="U75" i="3"/>
  <c r="V75" i="3"/>
  <c r="M76" i="3"/>
  <c r="N76" i="3"/>
  <c r="O76" i="3"/>
  <c r="P76" i="3"/>
  <c r="Q76" i="3"/>
  <c r="R76" i="3"/>
  <c r="S76" i="3"/>
  <c r="T76" i="3"/>
  <c r="U76" i="3"/>
  <c r="V76" i="3"/>
  <c r="M77" i="3"/>
  <c r="N77" i="3"/>
  <c r="O77" i="3"/>
  <c r="P77" i="3"/>
  <c r="Q77" i="3"/>
  <c r="R77" i="3"/>
  <c r="S77" i="3"/>
  <c r="T77" i="3"/>
  <c r="U77" i="3"/>
  <c r="V77" i="3"/>
  <c r="M78" i="3"/>
  <c r="N78" i="3"/>
  <c r="O78" i="3"/>
  <c r="P78" i="3"/>
  <c r="Q78" i="3"/>
  <c r="R78" i="3"/>
  <c r="S78" i="3"/>
  <c r="T78" i="3"/>
  <c r="U78" i="3"/>
  <c r="V78" i="3"/>
  <c r="M79" i="3"/>
  <c r="N79" i="3"/>
  <c r="O79" i="3"/>
  <c r="P79" i="3"/>
  <c r="Q79" i="3"/>
  <c r="R79" i="3"/>
  <c r="S79" i="3"/>
  <c r="T79" i="3"/>
  <c r="U79" i="3"/>
  <c r="V79" i="3"/>
  <c r="M80" i="3"/>
  <c r="N80" i="3"/>
  <c r="O80" i="3"/>
  <c r="P80" i="3"/>
  <c r="Q80" i="3"/>
  <c r="R80" i="3"/>
  <c r="S80" i="3"/>
  <c r="T80" i="3"/>
  <c r="U80" i="3"/>
  <c r="V80" i="3"/>
  <c r="M81" i="3"/>
  <c r="N81" i="3"/>
  <c r="O81" i="3"/>
  <c r="P81" i="3"/>
  <c r="Q81" i="3"/>
  <c r="R81" i="3"/>
  <c r="S81" i="3"/>
  <c r="T81" i="3"/>
  <c r="U81" i="3"/>
  <c r="V81" i="3"/>
  <c r="M82" i="3"/>
  <c r="N82" i="3"/>
  <c r="O82" i="3"/>
  <c r="P82" i="3"/>
  <c r="Q82" i="3"/>
  <c r="R82" i="3"/>
  <c r="S82" i="3"/>
  <c r="T82" i="3"/>
  <c r="U82" i="3"/>
  <c r="V82" i="3"/>
  <c r="M83" i="3"/>
  <c r="N83" i="3"/>
  <c r="O83" i="3"/>
  <c r="P83" i="3"/>
  <c r="Q83" i="3"/>
  <c r="R83" i="3"/>
  <c r="S83" i="3"/>
  <c r="T83" i="3"/>
  <c r="U83" i="3"/>
  <c r="V83" i="3"/>
  <c r="M84" i="3"/>
  <c r="N84" i="3"/>
  <c r="O84" i="3"/>
  <c r="P84" i="3"/>
  <c r="Q84" i="3"/>
  <c r="R84" i="3"/>
  <c r="S84" i="3"/>
  <c r="T84" i="3"/>
  <c r="U84" i="3"/>
  <c r="V84" i="3"/>
  <c r="M85" i="3"/>
  <c r="N85" i="3"/>
  <c r="O85" i="3"/>
  <c r="P85" i="3"/>
  <c r="Q85" i="3"/>
  <c r="R85" i="3"/>
  <c r="S85" i="3"/>
  <c r="T85" i="3"/>
  <c r="U85" i="3"/>
  <c r="V85" i="3"/>
  <c r="M86" i="3"/>
  <c r="N86" i="3"/>
  <c r="O86" i="3"/>
  <c r="P86" i="3"/>
  <c r="Q86" i="3"/>
  <c r="R86" i="3"/>
  <c r="S86" i="3"/>
  <c r="T86" i="3"/>
  <c r="U86" i="3"/>
  <c r="V86" i="3"/>
  <c r="M87" i="3"/>
  <c r="N87" i="3"/>
  <c r="O87" i="3"/>
  <c r="P87" i="3"/>
  <c r="Q87" i="3"/>
  <c r="R87" i="3"/>
  <c r="S87" i="3"/>
  <c r="T87" i="3"/>
  <c r="U87" i="3"/>
  <c r="V87" i="3"/>
  <c r="M88" i="3"/>
  <c r="N88" i="3"/>
  <c r="O88" i="3"/>
  <c r="P88" i="3"/>
  <c r="Q88" i="3"/>
  <c r="R88" i="3"/>
  <c r="S88" i="3"/>
  <c r="T88" i="3"/>
  <c r="U88" i="3"/>
  <c r="V88" i="3"/>
  <c r="M89" i="3"/>
  <c r="N89" i="3"/>
  <c r="O89" i="3"/>
  <c r="P89" i="3"/>
  <c r="Q89" i="3"/>
  <c r="R89" i="3"/>
  <c r="S89" i="3"/>
  <c r="T89" i="3"/>
  <c r="U89" i="3"/>
  <c r="V89" i="3"/>
  <c r="M90" i="3"/>
  <c r="N90" i="3"/>
  <c r="O90" i="3"/>
  <c r="P90" i="3"/>
  <c r="Q90" i="3"/>
  <c r="R90" i="3"/>
  <c r="S90" i="3"/>
  <c r="T90" i="3"/>
  <c r="U90" i="3"/>
  <c r="V90" i="3"/>
  <c r="M91" i="3"/>
  <c r="N91" i="3"/>
  <c r="O91" i="3"/>
  <c r="P91" i="3"/>
  <c r="Q91" i="3"/>
  <c r="R91" i="3"/>
  <c r="S91" i="3"/>
  <c r="T91" i="3"/>
  <c r="U91" i="3"/>
  <c r="V91" i="3"/>
  <c r="M92" i="3"/>
  <c r="N92" i="3"/>
  <c r="O92" i="3"/>
  <c r="P92" i="3"/>
  <c r="Q92" i="3"/>
  <c r="R92" i="3"/>
  <c r="S92" i="3"/>
  <c r="T92" i="3"/>
  <c r="U92" i="3"/>
  <c r="V92" i="3"/>
  <c r="M93" i="3"/>
  <c r="N93" i="3"/>
  <c r="O93" i="3"/>
  <c r="P93" i="3"/>
  <c r="Q93" i="3"/>
  <c r="R93" i="3"/>
  <c r="S93" i="3"/>
  <c r="T93" i="3"/>
  <c r="U93" i="3"/>
  <c r="V93" i="3"/>
  <c r="M94" i="3"/>
  <c r="N94" i="3"/>
  <c r="O94" i="3"/>
  <c r="P94" i="3"/>
  <c r="Q94" i="3"/>
  <c r="R94" i="3"/>
  <c r="S94" i="3"/>
  <c r="T94" i="3"/>
  <c r="U94" i="3"/>
  <c r="V94" i="3"/>
  <c r="M95" i="3"/>
  <c r="N95" i="3"/>
  <c r="O95" i="3"/>
  <c r="P95" i="3"/>
  <c r="Q95" i="3"/>
  <c r="R95" i="3"/>
  <c r="S95" i="3"/>
  <c r="T95" i="3"/>
  <c r="U95" i="3"/>
  <c r="V95" i="3"/>
  <c r="M96" i="3"/>
  <c r="N96" i="3"/>
  <c r="O96" i="3"/>
  <c r="P96" i="3"/>
  <c r="Q96" i="3"/>
  <c r="R96" i="3"/>
  <c r="S96" i="3"/>
  <c r="T96" i="3"/>
  <c r="U96" i="3"/>
  <c r="V96" i="3"/>
  <c r="M97" i="3"/>
  <c r="N97" i="3"/>
  <c r="O97" i="3"/>
  <c r="P97" i="3"/>
  <c r="Q97" i="3"/>
  <c r="R97" i="3"/>
  <c r="S97" i="3"/>
  <c r="T97" i="3"/>
  <c r="U97" i="3"/>
  <c r="V97" i="3"/>
  <c r="M98" i="3"/>
  <c r="N98" i="3"/>
  <c r="O98" i="3"/>
  <c r="P98" i="3"/>
  <c r="Q98" i="3"/>
  <c r="R98" i="3"/>
  <c r="S98" i="3"/>
  <c r="T98" i="3"/>
  <c r="U98" i="3"/>
  <c r="V98" i="3"/>
  <c r="M99" i="3"/>
  <c r="N99" i="3"/>
  <c r="O99" i="3"/>
  <c r="P99" i="3"/>
  <c r="Q99" i="3"/>
  <c r="R99" i="3"/>
  <c r="S99" i="3"/>
  <c r="T99" i="3"/>
  <c r="U99" i="3"/>
  <c r="V99" i="3"/>
  <c r="M100" i="3"/>
  <c r="N100" i="3"/>
  <c r="O100" i="3"/>
  <c r="P100" i="3"/>
  <c r="Q100" i="3"/>
  <c r="R100" i="3"/>
  <c r="S100" i="3"/>
  <c r="T100" i="3"/>
  <c r="U100" i="3"/>
  <c r="V100" i="3"/>
  <c r="M101" i="3"/>
  <c r="N101" i="3"/>
  <c r="O101" i="3"/>
  <c r="P101" i="3"/>
  <c r="Q101" i="3"/>
  <c r="R101" i="3"/>
  <c r="S101" i="3"/>
  <c r="T101" i="3"/>
  <c r="U101" i="3"/>
  <c r="V101" i="3"/>
  <c r="M102" i="3"/>
  <c r="N102" i="3"/>
  <c r="O102" i="3"/>
  <c r="P102" i="3"/>
  <c r="Q102" i="3"/>
  <c r="R102" i="3"/>
  <c r="S102" i="3"/>
  <c r="T102" i="3"/>
  <c r="U102" i="3"/>
  <c r="V102" i="3"/>
  <c r="M103" i="3"/>
  <c r="N103" i="3"/>
  <c r="O103" i="3"/>
  <c r="P103" i="3"/>
  <c r="Q103" i="3"/>
  <c r="R103" i="3"/>
  <c r="S103" i="3"/>
  <c r="T103" i="3"/>
  <c r="U103" i="3"/>
  <c r="V103" i="3"/>
  <c r="M104" i="3"/>
  <c r="N104" i="3"/>
  <c r="O104" i="3"/>
  <c r="P104" i="3"/>
  <c r="Q104" i="3"/>
  <c r="R104" i="3"/>
  <c r="S104" i="3"/>
  <c r="T104" i="3"/>
  <c r="U104" i="3"/>
  <c r="V104" i="3"/>
  <c r="M105" i="3"/>
  <c r="N105" i="3"/>
  <c r="O105" i="3"/>
  <c r="P105" i="3"/>
  <c r="Q105" i="3"/>
  <c r="R105" i="3"/>
  <c r="S105" i="3"/>
  <c r="T105" i="3"/>
  <c r="U105" i="3"/>
  <c r="V105" i="3"/>
  <c r="M106" i="3"/>
  <c r="N106" i="3"/>
  <c r="O106" i="3"/>
  <c r="P106" i="3"/>
  <c r="Q106" i="3"/>
  <c r="R106" i="3"/>
  <c r="S106" i="3"/>
  <c r="T106" i="3"/>
  <c r="U106" i="3"/>
  <c r="V106" i="3"/>
  <c r="M107" i="3"/>
  <c r="N107" i="3"/>
  <c r="O107" i="3"/>
  <c r="P107" i="3"/>
  <c r="Q107" i="3"/>
  <c r="R107" i="3"/>
  <c r="S107" i="3"/>
  <c r="T107" i="3"/>
  <c r="U107" i="3"/>
  <c r="V107" i="3"/>
  <c r="M108" i="3"/>
  <c r="N108" i="3"/>
  <c r="O108" i="3"/>
  <c r="P108" i="3"/>
  <c r="Q108" i="3"/>
  <c r="R108" i="3"/>
  <c r="S108" i="3"/>
  <c r="T108" i="3"/>
  <c r="U108" i="3"/>
  <c r="V108" i="3"/>
  <c r="M109" i="3"/>
  <c r="N109" i="3"/>
  <c r="O109" i="3"/>
  <c r="P109" i="3"/>
  <c r="Q109" i="3"/>
  <c r="R109" i="3"/>
  <c r="S109" i="3"/>
  <c r="T109" i="3"/>
  <c r="U109" i="3"/>
  <c r="V109" i="3"/>
  <c r="M110" i="3"/>
  <c r="N110" i="3"/>
  <c r="O110" i="3"/>
  <c r="P110" i="3"/>
  <c r="Q110" i="3"/>
  <c r="R110" i="3"/>
  <c r="S110" i="3"/>
  <c r="T110" i="3"/>
  <c r="U110" i="3"/>
  <c r="V110" i="3"/>
  <c r="M111" i="3"/>
  <c r="N111" i="3"/>
  <c r="O111" i="3"/>
  <c r="P111" i="3"/>
  <c r="Q111" i="3"/>
  <c r="R111" i="3"/>
  <c r="S111" i="3"/>
  <c r="T111" i="3"/>
  <c r="U111" i="3"/>
  <c r="V111" i="3"/>
  <c r="M112" i="3"/>
  <c r="N112" i="3"/>
  <c r="O112" i="3"/>
  <c r="P112" i="3"/>
  <c r="Q112" i="3"/>
  <c r="R112" i="3"/>
  <c r="S112" i="3"/>
  <c r="T112" i="3"/>
  <c r="U112" i="3"/>
  <c r="V112" i="3"/>
  <c r="M113" i="3"/>
  <c r="N113" i="3"/>
  <c r="O113" i="3"/>
  <c r="P113" i="3"/>
  <c r="Q113" i="3"/>
  <c r="R113" i="3"/>
  <c r="S113" i="3"/>
  <c r="T113" i="3"/>
  <c r="U113" i="3"/>
  <c r="V113" i="3"/>
  <c r="M114" i="3"/>
  <c r="N114" i="3"/>
  <c r="O114" i="3"/>
  <c r="P114" i="3"/>
  <c r="Q114" i="3"/>
  <c r="R114" i="3"/>
  <c r="S114" i="3"/>
  <c r="T114" i="3"/>
  <c r="U114" i="3"/>
  <c r="V114" i="3"/>
  <c r="M115" i="3"/>
  <c r="N115" i="3"/>
  <c r="O115" i="3"/>
  <c r="P115" i="3"/>
  <c r="Q115" i="3"/>
  <c r="R115" i="3"/>
  <c r="S115" i="3"/>
  <c r="T115" i="3"/>
  <c r="U115" i="3"/>
  <c r="V115" i="3"/>
  <c r="M116" i="3"/>
  <c r="N116" i="3"/>
  <c r="O116" i="3"/>
  <c r="P116" i="3"/>
  <c r="Q116" i="3"/>
  <c r="R116" i="3"/>
  <c r="S116" i="3"/>
  <c r="T116" i="3"/>
  <c r="U116" i="3"/>
  <c r="V116" i="3"/>
  <c r="M117" i="3"/>
  <c r="N117" i="3"/>
  <c r="O117" i="3"/>
  <c r="P117" i="3"/>
  <c r="Q117" i="3"/>
  <c r="R117" i="3"/>
  <c r="S117" i="3"/>
  <c r="T117" i="3"/>
  <c r="U117" i="3"/>
  <c r="V117" i="3"/>
  <c r="M118" i="3"/>
  <c r="N118" i="3"/>
  <c r="O118" i="3"/>
  <c r="P118" i="3"/>
  <c r="Q118" i="3"/>
  <c r="R118" i="3"/>
  <c r="S118" i="3"/>
  <c r="T118" i="3"/>
  <c r="U118" i="3"/>
  <c r="V118" i="3"/>
  <c r="M119" i="3"/>
  <c r="N119" i="3"/>
  <c r="O119" i="3"/>
  <c r="P119" i="3"/>
  <c r="Q119" i="3"/>
  <c r="R119" i="3"/>
  <c r="S119" i="3"/>
  <c r="T119" i="3"/>
  <c r="U119" i="3"/>
  <c r="V119" i="3"/>
  <c r="M120" i="3"/>
  <c r="N120" i="3"/>
  <c r="O120" i="3"/>
  <c r="P120" i="3"/>
  <c r="Q120" i="3"/>
  <c r="R120" i="3"/>
  <c r="S120" i="3"/>
  <c r="T120" i="3"/>
  <c r="U120" i="3"/>
  <c r="V120" i="3"/>
  <c r="M121" i="3"/>
  <c r="N121" i="3"/>
  <c r="O121" i="3"/>
  <c r="P121" i="3"/>
  <c r="Q121" i="3"/>
  <c r="R121" i="3"/>
  <c r="S121" i="3"/>
  <c r="T121" i="3"/>
  <c r="U121" i="3"/>
  <c r="V121" i="3"/>
  <c r="M122" i="3"/>
  <c r="N122" i="3"/>
  <c r="O122" i="3"/>
  <c r="P122" i="3"/>
  <c r="Q122" i="3"/>
  <c r="R122" i="3"/>
  <c r="S122" i="3"/>
  <c r="T122" i="3"/>
  <c r="U122" i="3"/>
  <c r="V122" i="3"/>
  <c r="M123" i="3"/>
  <c r="N123" i="3"/>
  <c r="O123" i="3"/>
  <c r="P123" i="3"/>
  <c r="Q123" i="3"/>
  <c r="R123" i="3"/>
  <c r="S123" i="3"/>
  <c r="T123" i="3"/>
  <c r="U123" i="3"/>
  <c r="V123" i="3"/>
  <c r="M124" i="3"/>
  <c r="N124" i="3"/>
  <c r="O124" i="3"/>
  <c r="P124" i="3"/>
  <c r="Q124" i="3"/>
  <c r="R124" i="3"/>
  <c r="S124" i="3"/>
  <c r="T124" i="3"/>
  <c r="U124" i="3"/>
  <c r="V124" i="3"/>
  <c r="M125" i="3"/>
  <c r="N125" i="3"/>
  <c r="O125" i="3"/>
  <c r="P125" i="3"/>
  <c r="Q125" i="3"/>
  <c r="R125" i="3"/>
  <c r="S125" i="3"/>
  <c r="T125" i="3"/>
  <c r="U125" i="3"/>
  <c r="V125" i="3"/>
  <c r="M126" i="3"/>
  <c r="N126" i="3"/>
  <c r="O126" i="3"/>
  <c r="P126" i="3"/>
  <c r="Q126" i="3"/>
  <c r="R126" i="3"/>
  <c r="S126" i="3"/>
  <c r="T126" i="3"/>
  <c r="U126" i="3"/>
  <c r="V126" i="3"/>
  <c r="M127" i="3"/>
  <c r="N127" i="3"/>
  <c r="O127" i="3"/>
  <c r="P127" i="3"/>
  <c r="Q127" i="3"/>
  <c r="R127" i="3"/>
  <c r="S127" i="3"/>
  <c r="T127" i="3"/>
  <c r="U127" i="3"/>
  <c r="V127" i="3"/>
  <c r="M128" i="3"/>
  <c r="N128" i="3"/>
  <c r="O128" i="3"/>
  <c r="P128" i="3"/>
  <c r="Q128" i="3"/>
  <c r="R128" i="3"/>
  <c r="S128" i="3"/>
  <c r="T128" i="3"/>
  <c r="U128" i="3"/>
  <c r="V128" i="3"/>
  <c r="M129" i="3"/>
  <c r="N129" i="3"/>
  <c r="O129" i="3"/>
  <c r="P129" i="3"/>
  <c r="Q129" i="3"/>
  <c r="R129" i="3"/>
  <c r="S129" i="3"/>
  <c r="T129" i="3"/>
  <c r="U129" i="3"/>
  <c r="V129" i="3"/>
  <c r="M130" i="3"/>
  <c r="N130" i="3"/>
  <c r="O130" i="3"/>
  <c r="P130" i="3"/>
  <c r="Q130" i="3"/>
  <c r="R130" i="3"/>
  <c r="S130" i="3"/>
  <c r="T130" i="3"/>
  <c r="U130" i="3"/>
  <c r="V130" i="3"/>
  <c r="M131" i="3"/>
  <c r="N131" i="3"/>
  <c r="O131" i="3"/>
  <c r="P131" i="3"/>
  <c r="Q131" i="3"/>
  <c r="R131" i="3"/>
  <c r="S131" i="3"/>
  <c r="T131" i="3"/>
  <c r="U131" i="3"/>
  <c r="V131" i="3"/>
  <c r="M132" i="3"/>
  <c r="N132" i="3"/>
  <c r="O132" i="3"/>
  <c r="P132" i="3"/>
  <c r="Q132" i="3"/>
  <c r="R132" i="3"/>
  <c r="S132" i="3"/>
  <c r="T132" i="3"/>
  <c r="U132" i="3"/>
  <c r="V132" i="3"/>
  <c r="M133" i="3"/>
  <c r="N133" i="3"/>
  <c r="O133" i="3"/>
  <c r="P133" i="3"/>
  <c r="Q133" i="3"/>
  <c r="R133" i="3"/>
  <c r="S133" i="3"/>
  <c r="T133" i="3"/>
  <c r="U133" i="3"/>
  <c r="V133" i="3"/>
  <c r="M134" i="3"/>
  <c r="N134" i="3"/>
  <c r="O134" i="3"/>
  <c r="P134" i="3"/>
  <c r="Q134" i="3"/>
  <c r="R134" i="3"/>
  <c r="S134" i="3"/>
  <c r="T134" i="3"/>
  <c r="U134" i="3"/>
  <c r="V134" i="3"/>
  <c r="M135" i="3"/>
  <c r="N135" i="3"/>
  <c r="O135" i="3"/>
  <c r="P135" i="3"/>
  <c r="Q135" i="3"/>
  <c r="R135" i="3"/>
  <c r="S135" i="3"/>
  <c r="T135" i="3"/>
  <c r="U135" i="3"/>
  <c r="V135" i="3"/>
  <c r="M136" i="3"/>
  <c r="N136" i="3"/>
  <c r="O136" i="3"/>
  <c r="P136" i="3"/>
  <c r="Q136" i="3"/>
  <c r="R136" i="3"/>
  <c r="S136" i="3"/>
  <c r="T136" i="3"/>
  <c r="U136" i="3"/>
  <c r="V136" i="3"/>
  <c r="M137" i="3"/>
  <c r="N137" i="3"/>
  <c r="O137" i="3"/>
  <c r="P137" i="3"/>
  <c r="Q137" i="3"/>
  <c r="R137" i="3"/>
  <c r="S137" i="3"/>
  <c r="T137" i="3"/>
  <c r="U137" i="3"/>
  <c r="V137" i="3"/>
  <c r="M138" i="3"/>
  <c r="N138" i="3"/>
  <c r="O138" i="3"/>
  <c r="P138" i="3"/>
  <c r="Q138" i="3"/>
  <c r="R138" i="3"/>
  <c r="S138" i="3"/>
  <c r="T138" i="3"/>
  <c r="U138" i="3"/>
  <c r="V138" i="3"/>
  <c r="M139" i="3"/>
  <c r="N139" i="3"/>
  <c r="O139" i="3"/>
  <c r="P139" i="3"/>
  <c r="Q139" i="3"/>
  <c r="R139" i="3"/>
  <c r="S139" i="3"/>
  <c r="T139" i="3"/>
  <c r="U139" i="3"/>
  <c r="V139" i="3"/>
  <c r="M140" i="3"/>
  <c r="N140" i="3"/>
  <c r="O140" i="3"/>
  <c r="P140" i="3"/>
  <c r="Q140" i="3"/>
  <c r="R140" i="3"/>
  <c r="S140" i="3"/>
  <c r="T140" i="3"/>
  <c r="U140" i="3"/>
  <c r="V140" i="3"/>
  <c r="M141" i="3"/>
  <c r="N141" i="3"/>
  <c r="O141" i="3"/>
  <c r="P141" i="3"/>
  <c r="Q141" i="3"/>
  <c r="R141" i="3"/>
  <c r="S141" i="3"/>
  <c r="T141" i="3"/>
  <c r="U141" i="3"/>
  <c r="V141" i="3"/>
  <c r="M142" i="3"/>
  <c r="N142" i="3"/>
  <c r="O142" i="3"/>
  <c r="P142" i="3"/>
  <c r="Q142" i="3"/>
  <c r="R142" i="3"/>
  <c r="S142" i="3"/>
  <c r="T142" i="3"/>
  <c r="U142" i="3"/>
  <c r="V142" i="3"/>
  <c r="M143" i="3"/>
  <c r="N143" i="3"/>
  <c r="O143" i="3"/>
  <c r="P143" i="3"/>
  <c r="Q143" i="3"/>
  <c r="R143" i="3"/>
  <c r="S143" i="3"/>
  <c r="T143" i="3"/>
  <c r="U143" i="3"/>
  <c r="V143" i="3"/>
  <c r="M144" i="3"/>
  <c r="N144" i="3"/>
  <c r="O144" i="3"/>
  <c r="P144" i="3"/>
  <c r="Q144" i="3"/>
  <c r="R144" i="3"/>
  <c r="S144" i="3"/>
  <c r="T144" i="3"/>
  <c r="U144" i="3"/>
  <c r="V144" i="3"/>
  <c r="M145" i="3"/>
  <c r="N145" i="3"/>
  <c r="O145" i="3"/>
  <c r="P145" i="3"/>
  <c r="Q145" i="3"/>
  <c r="R145" i="3"/>
  <c r="S145" i="3"/>
  <c r="T145" i="3"/>
  <c r="U145" i="3"/>
  <c r="V145" i="3"/>
  <c r="M146" i="3"/>
  <c r="N146" i="3"/>
  <c r="O146" i="3"/>
  <c r="P146" i="3"/>
  <c r="Q146" i="3"/>
  <c r="R146" i="3"/>
  <c r="S146" i="3"/>
  <c r="T146" i="3"/>
  <c r="U146" i="3"/>
  <c r="V146" i="3"/>
  <c r="M147" i="3"/>
  <c r="N147" i="3"/>
  <c r="O147" i="3"/>
  <c r="P147" i="3"/>
  <c r="Q147" i="3"/>
  <c r="R147" i="3"/>
  <c r="S147" i="3"/>
  <c r="T147" i="3"/>
  <c r="U147" i="3"/>
  <c r="V147" i="3"/>
  <c r="M148" i="3"/>
  <c r="N148" i="3"/>
  <c r="O148" i="3"/>
  <c r="P148" i="3"/>
  <c r="Q148" i="3"/>
  <c r="R148" i="3"/>
  <c r="S148" i="3"/>
  <c r="T148" i="3"/>
  <c r="U148" i="3"/>
  <c r="V148" i="3"/>
  <c r="M149" i="3"/>
  <c r="N149" i="3"/>
  <c r="O149" i="3"/>
  <c r="P149" i="3"/>
  <c r="Q149" i="3"/>
  <c r="R149" i="3"/>
  <c r="S149" i="3"/>
  <c r="T149" i="3"/>
  <c r="U149" i="3"/>
  <c r="V149" i="3"/>
  <c r="M150" i="3"/>
  <c r="N150" i="3"/>
  <c r="O150" i="3"/>
  <c r="P150" i="3"/>
  <c r="Q150" i="3"/>
  <c r="R150" i="3"/>
  <c r="S150" i="3"/>
  <c r="T150" i="3"/>
  <c r="U150" i="3"/>
  <c r="V150" i="3"/>
  <c r="M151" i="3"/>
  <c r="N151" i="3"/>
  <c r="O151" i="3"/>
  <c r="P151" i="3"/>
  <c r="Q151" i="3"/>
  <c r="R151" i="3"/>
  <c r="S151" i="3"/>
  <c r="T151" i="3"/>
  <c r="U151" i="3"/>
  <c r="V151" i="3"/>
  <c r="M152" i="3"/>
  <c r="N152" i="3"/>
  <c r="O152" i="3"/>
  <c r="P152" i="3"/>
  <c r="Q152" i="3"/>
  <c r="R152" i="3"/>
  <c r="S152" i="3"/>
  <c r="T152" i="3"/>
  <c r="U152" i="3"/>
  <c r="V152" i="3"/>
  <c r="M153" i="3"/>
  <c r="N153" i="3"/>
  <c r="O153" i="3"/>
  <c r="P153" i="3"/>
  <c r="Q153" i="3"/>
  <c r="R153" i="3"/>
  <c r="S153" i="3"/>
  <c r="T153" i="3"/>
  <c r="U153" i="3"/>
  <c r="V153" i="3"/>
  <c r="M154" i="3"/>
  <c r="N154" i="3"/>
  <c r="O154" i="3"/>
  <c r="P154" i="3"/>
  <c r="Q154" i="3"/>
  <c r="R154" i="3"/>
  <c r="S154" i="3"/>
  <c r="T154" i="3"/>
  <c r="U154" i="3"/>
  <c r="V154" i="3"/>
  <c r="M155" i="3"/>
  <c r="N155" i="3"/>
  <c r="O155" i="3"/>
  <c r="P155" i="3"/>
  <c r="Q155" i="3"/>
  <c r="R155" i="3"/>
  <c r="S155" i="3"/>
  <c r="T155" i="3"/>
  <c r="U155" i="3"/>
  <c r="V155" i="3"/>
  <c r="M156" i="3"/>
  <c r="N156" i="3"/>
  <c r="O156" i="3"/>
  <c r="P156" i="3"/>
  <c r="Q156" i="3"/>
  <c r="R156" i="3"/>
  <c r="S156" i="3"/>
  <c r="T156" i="3"/>
  <c r="U156" i="3"/>
  <c r="V156" i="3"/>
  <c r="M157" i="3"/>
  <c r="N157" i="3"/>
  <c r="O157" i="3"/>
  <c r="P157" i="3"/>
  <c r="Q157" i="3"/>
  <c r="R157" i="3"/>
  <c r="S157" i="3"/>
  <c r="T157" i="3"/>
  <c r="U157" i="3"/>
  <c r="V157" i="3"/>
  <c r="M158" i="3"/>
  <c r="N158" i="3"/>
  <c r="O158" i="3"/>
  <c r="P158" i="3"/>
  <c r="Q158" i="3"/>
  <c r="R158" i="3"/>
  <c r="S158" i="3"/>
  <c r="T158" i="3"/>
  <c r="U158" i="3"/>
  <c r="V158" i="3"/>
  <c r="M159" i="3"/>
  <c r="N159" i="3"/>
  <c r="O159" i="3"/>
  <c r="P159" i="3"/>
  <c r="Q159" i="3"/>
  <c r="R159" i="3"/>
  <c r="S159" i="3"/>
  <c r="T159" i="3"/>
  <c r="U159" i="3"/>
  <c r="V159" i="3"/>
  <c r="M160" i="3"/>
  <c r="N160" i="3"/>
  <c r="O160" i="3"/>
  <c r="P160" i="3"/>
  <c r="Q160" i="3"/>
  <c r="R160" i="3"/>
  <c r="S160" i="3"/>
  <c r="T160" i="3"/>
  <c r="U160" i="3"/>
  <c r="V160" i="3"/>
  <c r="M161" i="3"/>
  <c r="N161" i="3"/>
  <c r="O161" i="3"/>
  <c r="P161" i="3"/>
  <c r="Q161" i="3"/>
  <c r="R161" i="3"/>
  <c r="S161" i="3"/>
  <c r="T161" i="3"/>
  <c r="U161" i="3"/>
  <c r="V161" i="3"/>
  <c r="M162" i="3"/>
  <c r="N162" i="3"/>
  <c r="O162" i="3"/>
  <c r="P162" i="3"/>
  <c r="Q162" i="3"/>
  <c r="R162" i="3"/>
  <c r="S162" i="3"/>
  <c r="T162" i="3"/>
  <c r="U162" i="3"/>
  <c r="V162" i="3"/>
  <c r="M163" i="3"/>
  <c r="N163" i="3"/>
  <c r="O163" i="3"/>
  <c r="P163" i="3"/>
  <c r="Q163" i="3"/>
  <c r="R163" i="3"/>
  <c r="S163" i="3"/>
  <c r="T163" i="3"/>
  <c r="U163" i="3"/>
  <c r="V163" i="3"/>
  <c r="M164" i="3"/>
  <c r="N164" i="3"/>
  <c r="O164" i="3"/>
  <c r="P164" i="3"/>
  <c r="Q164" i="3"/>
  <c r="R164" i="3"/>
  <c r="S164" i="3"/>
  <c r="T164" i="3"/>
  <c r="U164" i="3"/>
  <c r="V164" i="3"/>
  <c r="M165" i="3"/>
  <c r="N165" i="3"/>
  <c r="O165" i="3"/>
  <c r="P165" i="3"/>
  <c r="Q165" i="3"/>
  <c r="R165" i="3"/>
  <c r="S165" i="3"/>
  <c r="T165" i="3"/>
  <c r="U165" i="3"/>
  <c r="V165" i="3"/>
  <c r="M166" i="3"/>
  <c r="N166" i="3"/>
  <c r="O166" i="3"/>
  <c r="P166" i="3"/>
  <c r="Q166" i="3"/>
  <c r="R166" i="3"/>
  <c r="S166" i="3"/>
  <c r="T166" i="3"/>
  <c r="U166" i="3"/>
  <c r="V166" i="3"/>
  <c r="M167" i="3"/>
  <c r="N167" i="3"/>
  <c r="O167" i="3"/>
  <c r="P167" i="3"/>
  <c r="Q167" i="3"/>
  <c r="R167" i="3"/>
  <c r="S167" i="3"/>
  <c r="T167" i="3"/>
  <c r="U167" i="3"/>
  <c r="V167" i="3"/>
  <c r="M168" i="3"/>
  <c r="N168" i="3"/>
  <c r="O168" i="3"/>
  <c r="P168" i="3"/>
  <c r="Q168" i="3"/>
  <c r="R168" i="3"/>
  <c r="S168" i="3"/>
  <c r="T168" i="3"/>
  <c r="U168" i="3"/>
  <c r="V168" i="3"/>
  <c r="M169" i="3"/>
  <c r="N169" i="3"/>
  <c r="O169" i="3"/>
  <c r="P169" i="3"/>
  <c r="Q169" i="3"/>
  <c r="R169" i="3"/>
  <c r="S169" i="3"/>
  <c r="T169" i="3"/>
  <c r="U169" i="3"/>
  <c r="V169" i="3"/>
  <c r="M170" i="3"/>
  <c r="N170" i="3"/>
  <c r="O170" i="3"/>
  <c r="P170" i="3"/>
  <c r="Q170" i="3"/>
  <c r="R170" i="3"/>
  <c r="S170" i="3"/>
  <c r="T170" i="3"/>
  <c r="U170" i="3"/>
  <c r="V170" i="3"/>
  <c r="M171" i="3"/>
  <c r="N171" i="3"/>
  <c r="O171" i="3"/>
  <c r="P171" i="3"/>
  <c r="Q171" i="3"/>
  <c r="R171" i="3"/>
  <c r="S171" i="3"/>
  <c r="T171" i="3"/>
  <c r="U171" i="3"/>
  <c r="V171" i="3"/>
  <c r="M172" i="3"/>
  <c r="N172" i="3"/>
  <c r="O172" i="3"/>
  <c r="P172" i="3"/>
  <c r="Q172" i="3"/>
  <c r="R172" i="3"/>
  <c r="S172" i="3"/>
  <c r="T172" i="3"/>
  <c r="U172" i="3"/>
  <c r="V172" i="3"/>
  <c r="M173" i="3"/>
  <c r="N173" i="3"/>
  <c r="O173" i="3"/>
  <c r="P173" i="3"/>
  <c r="Q173" i="3"/>
  <c r="R173" i="3"/>
  <c r="S173" i="3"/>
  <c r="T173" i="3"/>
  <c r="U173" i="3"/>
  <c r="V173" i="3"/>
  <c r="M174" i="3"/>
  <c r="N174" i="3"/>
  <c r="O174" i="3"/>
  <c r="P174" i="3"/>
  <c r="Q174" i="3"/>
  <c r="R174" i="3"/>
  <c r="S174" i="3"/>
  <c r="T174" i="3"/>
  <c r="U174" i="3"/>
  <c r="V174" i="3"/>
  <c r="M175" i="3"/>
  <c r="N175" i="3"/>
  <c r="O175" i="3"/>
  <c r="P175" i="3"/>
  <c r="Q175" i="3"/>
  <c r="R175" i="3"/>
  <c r="S175" i="3"/>
  <c r="T175" i="3"/>
  <c r="U175" i="3"/>
  <c r="V175" i="3"/>
  <c r="M176" i="3"/>
  <c r="N176" i="3"/>
  <c r="O176" i="3"/>
  <c r="P176" i="3"/>
  <c r="Q176" i="3"/>
  <c r="R176" i="3"/>
  <c r="S176" i="3"/>
  <c r="T176" i="3"/>
  <c r="U176" i="3"/>
  <c r="V176" i="3"/>
  <c r="M177" i="3"/>
  <c r="N177" i="3"/>
  <c r="O177" i="3"/>
  <c r="P177" i="3"/>
  <c r="Q177" i="3"/>
  <c r="R177" i="3"/>
  <c r="S177" i="3"/>
  <c r="T177" i="3"/>
  <c r="U177" i="3"/>
  <c r="V177" i="3"/>
  <c r="M178" i="3"/>
  <c r="N178" i="3"/>
  <c r="O178" i="3"/>
  <c r="P178" i="3"/>
  <c r="Q178" i="3"/>
  <c r="R178" i="3"/>
  <c r="S178" i="3"/>
  <c r="T178" i="3"/>
  <c r="U178" i="3"/>
  <c r="V178" i="3"/>
  <c r="M179" i="3"/>
  <c r="N179" i="3"/>
  <c r="O179" i="3"/>
  <c r="P179" i="3"/>
  <c r="Q179" i="3"/>
  <c r="R179" i="3"/>
  <c r="S179" i="3"/>
  <c r="T179" i="3"/>
  <c r="U179" i="3"/>
  <c r="V179" i="3"/>
  <c r="M180" i="3"/>
  <c r="N180" i="3"/>
  <c r="O180" i="3"/>
  <c r="P180" i="3"/>
  <c r="Q180" i="3"/>
  <c r="R180" i="3"/>
  <c r="S180" i="3"/>
  <c r="T180" i="3"/>
  <c r="U180" i="3"/>
  <c r="V180" i="3"/>
  <c r="M181" i="3"/>
  <c r="N181" i="3"/>
  <c r="O181" i="3"/>
  <c r="P181" i="3"/>
  <c r="Q181" i="3"/>
  <c r="R181" i="3"/>
  <c r="S181" i="3"/>
  <c r="T181" i="3"/>
  <c r="U181" i="3"/>
  <c r="V181" i="3"/>
  <c r="M182" i="3"/>
  <c r="N182" i="3"/>
  <c r="O182" i="3"/>
  <c r="P182" i="3"/>
  <c r="Q182" i="3"/>
  <c r="R182" i="3"/>
  <c r="S182" i="3"/>
  <c r="T182" i="3"/>
  <c r="U182" i="3"/>
  <c r="V182" i="3"/>
  <c r="M183" i="3"/>
  <c r="N183" i="3"/>
  <c r="O183" i="3"/>
  <c r="P183" i="3"/>
  <c r="Q183" i="3"/>
  <c r="R183" i="3"/>
  <c r="S183" i="3"/>
  <c r="T183" i="3"/>
  <c r="U183" i="3"/>
  <c r="V183" i="3"/>
  <c r="M184" i="3"/>
  <c r="N184" i="3"/>
  <c r="O184" i="3"/>
  <c r="P184" i="3"/>
  <c r="Q184" i="3"/>
  <c r="R184" i="3"/>
  <c r="S184" i="3"/>
  <c r="T184" i="3"/>
  <c r="U184" i="3"/>
  <c r="V184" i="3"/>
  <c r="M185" i="3"/>
  <c r="N185" i="3"/>
  <c r="O185" i="3"/>
  <c r="P185" i="3"/>
  <c r="Q185" i="3"/>
  <c r="R185" i="3"/>
  <c r="S185" i="3"/>
  <c r="T185" i="3"/>
  <c r="U185" i="3"/>
  <c r="V185" i="3"/>
  <c r="M186" i="3"/>
  <c r="N186" i="3"/>
  <c r="O186" i="3"/>
  <c r="P186" i="3"/>
  <c r="Q186" i="3"/>
  <c r="R186" i="3"/>
  <c r="S186" i="3"/>
  <c r="T186" i="3"/>
  <c r="U186" i="3"/>
  <c r="V186" i="3"/>
  <c r="M187" i="3"/>
  <c r="N187" i="3"/>
  <c r="O187" i="3"/>
  <c r="P187" i="3"/>
  <c r="Q187" i="3"/>
  <c r="R187" i="3"/>
  <c r="S187" i="3"/>
  <c r="T187" i="3"/>
  <c r="U187" i="3"/>
  <c r="V187" i="3"/>
  <c r="M188" i="3"/>
  <c r="N188" i="3"/>
  <c r="O188" i="3"/>
  <c r="P188" i="3"/>
  <c r="Q188" i="3"/>
  <c r="R188" i="3"/>
  <c r="S188" i="3"/>
  <c r="T188" i="3"/>
  <c r="U188" i="3"/>
  <c r="V188" i="3"/>
  <c r="M189" i="3"/>
  <c r="N189" i="3"/>
  <c r="O189" i="3"/>
  <c r="P189" i="3"/>
  <c r="Q189" i="3"/>
  <c r="R189" i="3"/>
  <c r="S189" i="3"/>
  <c r="T189" i="3"/>
  <c r="U189" i="3"/>
  <c r="V189" i="3"/>
  <c r="M190" i="3"/>
  <c r="N190" i="3"/>
  <c r="O190" i="3"/>
  <c r="P190" i="3"/>
  <c r="Q190" i="3"/>
  <c r="R190" i="3"/>
  <c r="S190" i="3"/>
  <c r="T190" i="3"/>
  <c r="U190" i="3"/>
  <c r="V190" i="3"/>
  <c r="M191" i="3"/>
  <c r="N191" i="3"/>
  <c r="O191" i="3"/>
  <c r="P191" i="3"/>
  <c r="Q191" i="3"/>
  <c r="R191" i="3"/>
  <c r="S191" i="3"/>
  <c r="T191" i="3"/>
  <c r="U191" i="3"/>
  <c r="V191" i="3"/>
  <c r="M192" i="3"/>
  <c r="N192" i="3"/>
  <c r="O192" i="3"/>
  <c r="P192" i="3"/>
  <c r="Q192" i="3"/>
  <c r="R192" i="3"/>
  <c r="S192" i="3"/>
  <c r="T192" i="3"/>
  <c r="U192" i="3"/>
  <c r="V192" i="3"/>
  <c r="M193" i="3"/>
  <c r="N193" i="3"/>
  <c r="O193" i="3"/>
  <c r="P193" i="3"/>
  <c r="Q193" i="3"/>
  <c r="R193" i="3"/>
  <c r="S193" i="3"/>
  <c r="T193" i="3"/>
  <c r="U193" i="3"/>
  <c r="V193" i="3"/>
  <c r="M194" i="3"/>
  <c r="N194" i="3"/>
  <c r="O194" i="3"/>
  <c r="P194" i="3"/>
  <c r="Q194" i="3"/>
  <c r="R194" i="3"/>
  <c r="S194" i="3"/>
  <c r="T194" i="3"/>
  <c r="U194" i="3"/>
  <c r="V194" i="3"/>
  <c r="M195" i="3"/>
  <c r="N195" i="3"/>
  <c r="O195" i="3"/>
  <c r="P195" i="3"/>
  <c r="Q195" i="3"/>
  <c r="R195" i="3"/>
  <c r="S195" i="3"/>
  <c r="T195" i="3"/>
  <c r="U195" i="3"/>
  <c r="V195" i="3"/>
  <c r="M196" i="3"/>
  <c r="N196" i="3"/>
  <c r="O196" i="3"/>
  <c r="P196" i="3"/>
  <c r="Q196" i="3"/>
  <c r="R196" i="3"/>
  <c r="S196" i="3"/>
  <c r="T196" i="3"/>
  <c r="U196" i="3"/>
  <c r="V196" i="3"/>
  <c r="M197" i="3"/>
  <c r="N197" i="3"/>
  <c r="O197" i="3"/>
  <c r="P197" i="3"/>
  <c r="Q197" i="3"/>
  <c r="R197" i="3"/>
  <c r="S197" i="3"/>
  <c r="T197" i="3"/>
  <c r="U197" i="3"/>
  <c r="V197" i="3"/>
  <c r="M198" i="3"/>
  <c r="N198" i="3"/>
  <c r="O198" i="3"/>
  <c r="P198" i="3"/>
  <c r="Q198" i="3"/>
  <c r="R198" i="3"/>
  <c r="S198" i="3"/>
  <c r="T198" i="3"/>
  <c r="U198" i="3"/>
  <c r="V198" i="3"/>
  <c r="M199" i="3"/>
  <c r="N199" i="3"/>
  <c r="O199" i="3"/>
  <c r="P199" i="3"/>
  <c r="Q199" i="3"/>
  <c r="R199" i="3"/>
  <c r="S199" i="3"/>
  <c r="T199" i="3"/>
  <c r="U199" i="3"/>
  <c r="V199" i="3"/>
  <c r="M200" i="3"/>
  <c r="N200" i="3"/>
  <c r="O200" i="3"/>
  <c r="P200" i="3"/>
  <c r="Q200" i="3"/>
  <c r="R200" i="3"/>
  <c r="S200" i="3"/>
  <c r="T200" i="3"/>
  <c r="U200" i="3"/>
  <c r="V200" i="3"/>
  <c r="M201" i="3"/>
  <c r="N201" i="3"/>
  <c r="O201" i="3"/>
  <c r="P201" i="3"/>
  <c r="Q201" i="3"/>
  <c r="R201" i="3"/>
  <c r="S201" i="3"/>
  <c r="T201" i="3"/>
  <c r="U201" i="3"/>
  <c r="V201" i="3"/>
  <c r="M202" i="3"/>
  <c r="N202" i="3"/>
  <c r="O202" i="3"/>
  <c r="P202" i="3"/>
  <c r="Q202" i="3"/>
  <c r="R202" i="3"/>
  <c r="S202" i="3"/>
  <c r="T202" i="3"/>
  <c r="U202" i="3"/>
  <c r="V202" i="3"/>
  <c r="M203" i="3"/>
  <c r="N203" i="3"/>
  <c r="O203" i="3"/>
  <c r="P203" i="3"/>
  <c r="Q203" i="3"/>
  <c r="R203" i="3"/>
  <c r="S203" i="3"/>
  <c r="T203" i="3"/>
  <c r="U203" i="3"/>
  <c r="V203" i="3"/>
  <c r="V4" i="3"/>
  <c r="U4" i="3"/>
  <c r="CA5" i="3" l="1"/>
  <c r="CA6" i="3"/>
  <c r="CA7" i="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CA54" i="3"/>
  <c r="CA55" i="3"/>
  <c r="CA56" i="3"/>
  <c r="CA57" i="3"/>
  <c r="CA58" i="3"/>
  <c r="CA59" i="3"/>
  <c r="CA60" i="3"/>
  <c r="CA61" i="3"/>
  <c r="CA62" i="3"/>
  <c r="CA63" i="3"/>
  <c r="CA64" i="3"/>
  <c r="CA65" i="3"/>
  <c r="CA66" i="3"/>
  <c r="CA67" i="3"/>
  <c r="CA68" i="3"/>
  <c r="CA69" i="3"/>
  <c r="CA70" i="3"/>
  <c r="CA71" i="3"/>
  <c r="CA72" i="3"/>
  <c r="CA73" i="3"/>
  <c r="CA74" i="3"/>
  <c r="CA75" i="3"/>
  <c r="CA76" i="3"/>
  <c r="CA77" i="3"/>
  <c r="CA78" i="3"/>
  <c r="CA79" i="3"/>
  <c r="CA80" i="3"/>
  <c r="CA81" i="3"/>
  <c r="CA82" i="3"/>
  <c r="CA83" i="3"/>
  <c r="CA84" i="3"/>
  <c r="CA85" i="3"/>
  <c r="CA86" i="3"/>
  <c r="CA87" i="3"/>
  <c r="CA88" i="3"/>
  <c r="CA89" i="3"/>
  <c r="CA90" i="3"/>
  <c r="CA91" i="3"/>
  <c r="CA92" i="3"/>
  <c r="CA93" i="3"/>
  <c r="CA94" i="3"/>
  <c r="CA95" i="3"/>
  <c r="CA96" i="3"/>
  <c r="CA97" i="3"/>
  <c r="CA98" i="3"/>
  <c r="CA99" i="3"/>
  <c r="CA100" i="3"/>
  <c r="CA101" i="3"/>
  <c r="CA102" i="3"/>
  <c r="CA103" i="3"/>
  <c r="CA104" i="3"/>
  <c r="CA105" i="3"/>
  <c r="CA106" i="3"/>
  <c r="CA107" i="3"/>
  <c r="CA108" i="3"/>
  <c r="CA109" i="3"/>
  <c r="CA110" i="3"/>
  <c r="CA111" i="3"/>
  <c r="CA112" i="3"/>
  <c r="CA113" i="3"/>
  <c r="CA114" i="3"/>
  <c r="CA115" i="3"/>
  <c r="CA116" i="3"/>
  <c r="CA117" i="3"/>
  <c r="CA118" i="3"/>
  <c r="CA119" i="3"/>
  <c r="CA120" i="3"/>
  <c r="CA121" i="3"/>
  <c r="CA122" i="3"/>
  <c r="CA123" i="3"/>
  <c r="CA124" i="3"/>
  <c r="CA125" i="3"/>
  <c r="CA126" i="3"/>
  <c r="CA127" i="3"/>
  <c r="CA128" i="3"/>
  <c r="CA129" i="3"/>
  <c r="CA130" i="3"/>
  <c r="CA131" i="3"/>
  <c r="CA132" i="3"/>
  <c r="CA133" i="3"/>
  <c r="CA134" i="3"/>
  <c r="CA135" i="3"/>
  <c r="CA136" i="3"/>
  <c r="CA137" i="3"/>
  <c r="CA138" i="3"/>
  <c r="CA139" i="3"/>
  <c r="CA140" i="3"/>
  <c r="CA141" i="3"/>
  <c r="CA142" i="3"/>
  <c r="CA143" i="3"/>
  <c r="CA144" i="3"/>
  <c r="CA145" i="3"/>
  <c r="CA146" i="3"/>
  <c r="CA147" i="3"/>
  <c r="CA148" i="3"/>
  <c r="CA149" i="3"/>
  <c r="CA150" i="3"/>
  <c r="CA151" i="3"/>
  <c r="CA152" i="3"/>
  <c r="CA153" i="3"/>
  <c r="CA154" i="3"/>
  <c r="CA155" i="3"/>
  <c r="CA156" i="3"/>
  <c r="CA157" i="3"/>
  <c r="CA158" i="3"/>
  <c r="CA159" i="3"/>
  <c r="CA160" i="3"/>
  <c r="CA161" i="3"/>
  <c r="CA162" i="3"/>
  <c r="CA163" i="3"/>
  <c r="CA164" i="3"/>
  <c r="CA165" i="3"/>
  <c r="CA166" i="3"/>
  <c r="CA167" i="3"/>
  <c r="CA168" i="3"/>
  <c r="CA169" i="3"/>
  <c r="CA170" i="3"/>
  <c r="CA171" i="3"/>
  <c r="CA172" i="3"/>
  <c r="CA173" i="3"/>
  <c r="CA174" i="3"/>
  <c r="CA175" i="3"/>
  <c r="CA176" i="3"/>
  <c r="CA177" i="3"/>
  <c r="CA178" i="3"/>
  <c r="CA179" i="3"/>
  <c r="CA180" i="3"/>
  <c r="CA181" i="3"/>
  <c r="CA182" i="3"/>
  <c r="CA183" i="3"/>
  <c r="CA184" i="3"/>
  <c r="CA185" i="3"/>
  <c r="CA186" i="3"/>
  <c r="CA187" i="3"/>
  <c r="CA188" i="3"/>
  <c r="CA189" i="3"/>
  <c r="CA190" i="3"/>
  <c r="CA191" i="3"/>
  <c r="CA192" i="3"/>
  <c r="CA193" i="3"/>
  <c r="CA194" i="3"/>
  <c r="CA195" i="3"/>
  <c r="CA196" i="3"/>
  <c r="CA197" i="3"/>
  <c r="CA198" i="3"/>
  <c r="CA199" i="3"/>
  <c r="CA200" i="3"/>
  <c r="CA201" i="3"/>
  <c r="CA202" i="3"/>
  <c r="CA203" i="3"/>
  <c r="CA204" i="3"/>
  <c r="CA205" i="3"/>
  <c r="CA206" i="3"/>
  <c r="CA207" i="3"/>
  <c r="CA208" i="3"/>
  <c r="CA209" i="3"/>
  <c r="CA210" i="3"/>
  <c r="CA211" i="3"/>
  <c r="CA212" i="3"/>
  <c r="CA213" i="3"/>
  <c r="CA214" i="3"/>
  <c r="CA215" i="3"/>
  <c r="CA216" i="3"/>
  <c r="CA217" i="3"/>
  <c r="CA218" i="3"/>
  <c r="CA219" i="3"/>
  <c r="CA220" i="3"/>
  <c r="CA221" i="3"/>
  <c r="CA222" i="3"/>
  <c r="CA223" i="3"/>
  <c r="CA224" i="3"/>
  <c r="CA225" i="3"/>
  <c r="CA226" i="3"/>
  <c r="CA227" i="3"/>
  <c r="CA228" i="3"/>
  <c r="CA229" i="3"/>
  <c r="CA230" i="3"/>
  <c r="CA231" i="3"/>
  <c r="CA232" i="3"/>
  <c r="CA233" i="3"/>
  <c r="CA234" i="3"/>
  <c r="CA235" i="3"/>
  <c r="CA236" i="3"/>
  <c r="CA237" i="3"/>
  <c r="CA238" i="3"/>
  <c r="CA239" i="3"/>
  <c r="CA240" i="3"/>
  <c r="CA241" i="3"/>
  <c r="CA242" i="3"/>
  <c r="CA243" i="3"/>
  <c r="CA244" i="3"/>
  <c r="CA245" i="3"/>
  <c r="CA246" i="3"/>
  <c r="CA247" i="3"/>
  <c r="CA248" i="3"/>
  <c r="CA249" i="3"/>
  <c r="CA250" i="3"/>
  <c r="CA251" i="3"/>
  <c r="CA252" i="3"/>
  <c r="CA253" i="3"/>
  <c r="CA254" i="3"/>
  <c r="CA255" i="3"/>
  <c r="CA256" i="3"/>
  <c r="CA257" i="3"/>
  <c r="CA258" i="3"/>
  <c r="CA259" i="3"/>
  <c r="CA260" i="3"/>
  <c r="CA261" i="3"/>
  <c r="CA262" i="3"/>
  <c r="CA263" i="3"/>
  <c r="CA264" i="3"/>
  <c r="CA265" i="3"/>
  <c r="CA266" i="3"/>
  <c r="CA267" i="3"/>
  <c r="CA268" i="3"/>
  <c r="CA269" i="3"/>
  <c r="CA270" i="3"/>
  <c r="CA271" i="3"/>
  <c r="CA272" i="3"/>
  <c r="CA273" i="3"/>
  <c r="CA274" i="3"/>
  <c r="CA275" i="3"/>
  <c r="CA276" i="3"/>
  <c r="CA277" i="3"/>
  <c r="CA278" i="3"/>
  <c r="CA279" i="3"/>
  <c r="CA280" i="3"/>
  <c r="CA281" i="3"/>
  <c r="CA282" i="3"/>
  <c r="CA283" i="3"/>
  <c r="CA284" i="3"/>
  <c r="CA285" i="3"/>
  <c r="CA286" i="3"/>
  <c r="CA287" i="3"/>
  <c r="CA288" i="3"/>
  <c r="CA289" i="3"/>
  <c r="CA290" i="3"/>
  <c r="CA291" i="3"/>
  <c r="CA292" i="3"/>
  <c r="CA293" i="3"/>
  <c r="CA294" i="3"/>
  <c r="CA295" i="3"/>
  <c r="CA296" i="3"/>
  <c r="CA297" i="3"/>
  <c r="CA298" i="3"/>
  <c r="CA299" i="3"/>
  <c r="CA300" i="3"/>
  <c r="CA301" i="3"/>
  <c r="CA302" i="3"/>
  <c r="CA303" i="3"/>
  <c r="CA304" i="3"/>
  <c r="CA305" i="3"/>
  <c r="CA306" i="3"/>
  <c r="CA307" i="3"/>
  <c r="CA308" i="3"/>
  <c r="CA309" i="3"/>
  <c r="CA310" i="3"/>
  <c r="CA311" i="3"/>
  <c r="CA312" i="3"/>
  <c r="CA313" i="3"/>
  <c r="CA314" i="3"/>
  <c r="CA315" i="3"/>
  <c r="CA316" i="3"/>
  <c r="CA317" i="3"/>
  <c r="CA318" i="3"/>
  <c r="CA319" i="3"/>
  <c r="CA320" i="3"/>
  <c r="CA321" i="3"/>
  <c r="CA322" i="3"/>
  <c r="CA323" i="3"/>
  <c r="CA324" i="3"/>
  <c r="CA325" i="3"/>
  <c r="CA326" i="3"/>
  <c r="CA327" i="3"/>
  <c r="CA328" i="3"/>
  <c r="CA329" i="3"/>
  <c r="CA330" i="3"/>
  <c r="CA331" i="3"/>
  <c r="CA332" i="3"/>
  <c r="CA333" i="3"/>
  <c r="CA334" i="3"/>
  <c r="CA335" i="3"/>
  <c r="CA336" i="3"/>
  <c r="CA337" i="3"/>
  <c r="CA338" i="3"/>
  <c r="CA339" i="3"/>
  <c r="CA340" i="3"/>
  <c r="CA341" i="3"/>
  <c r="CA342" i="3"/>
  <c r="CA343" i="3"/>
  <c r="CA344" i="3"/>
  <c r="CA345" i="3"/>
  <c r="CA346" i="3"/>
  <c r="CA347" i="3"/>
  <c r="CA348" i="3"/>
  <c r="CA349" i="3"/>
  <c r="CA350" i="3"/>
  <c r="CA351" i="3"/>
  <c r="CA352" i="3"/>
  <c r="CA353" i="3"/>
  <c r="CA354" i="3"/>
  <c r="CA355" i="3"/>
  <c r="CA356" i="3"/>
  <c r="CA357" i="3"/>
  <c r="CA358" i="3"/>
  <c r="CA359" i="3"/>
  <c r="CA360" i="3"/>
  <c r="CA361" i="3"/>
  <c r="CA362" i="3"/>
  <c r="CA363" i="3"/>
  <c r="CA364" i="3"/>
  <c r="CA365" i="3"/>
  <c r="CA366" i="3"/>
  <c r="CA367" i="3"/>
  <c r="CA368" i="3"/>
  <c r="CA369" i="3"/>
  <c r="CA370" i="3"/>
  <c r="CA371" i="3"/>
  <c r="CA372" i="3"/>
  <c r="CA373" i="3"/>
  <c r="CA374" i="3"/>
  <c r="CA375" i="3"/>
  <c r="CA376" i="3"/>
  <c r="CA377" i="3"/>
  <c r="CA378" i="3"/>
  <c r="CA379" i="3"/>
  <c r="CA380" i="3"/>
  <c r="CA381" i="3"/>
  <c r="CA382" i="3"/>
  <c r="CA383" i="3"/>
  <c r="CA384" i="3"/>
  <c r="CA385" i="3"/>
  <c r="CA386" i="3"/>
  <c r="CA387" i="3"/>
  <c r="CA388" i="3"/>
  <c r="CA389" i="3"/>
  <c r="CA390" i="3"/>
  <c r="CA391" i="3"/>
  <c r="CA392" i="3"/>
  <c r="CA393" i="3"/>
  <c r="CA394" i="3"/>
  <c r="CA395" i="3"/>
  <c r="CA396" i="3"/>
  <c r="CA397" i="3"/>
  <c r="CA398" i="3"/>
  <c r="CA4" i="3"/>
  <c r="BU5" i="3"/>
  <c r="BU6" i="3"/>
  <c r="BU7" i="3"/>
  <c r="BU8" i="3"/>
  <c r="BU9" i="3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U57" i="3"/>
  <c r="BU58" i="3"/>
  <c r="BU59" i="3"/>
  <c r="BU60" i="3"/>
  <c r="BU61" i="3"/>
  <c r="BU62" i="3"/>
  <c r="BU63" i="3"/>
  <c r="BU64" i="3"/>
  <c r="BU65" i="3"/>
  <c r="BU66" i="3"/>
  <c r="BU67" i="3"/>
  <c r="BU68" i="3"/>
  <c r="BU69" i="3"/>
  <c r="BU70" i="3"/>
  <c r="BU71" i="3"/>
  <c r="BU72" i="3"/>
  <c r="BU73" i="3"/>
  <c r="BU74" i="3"/>
  <c r="BU75" i="3"/>
  <c r="BU76" i="3"/>
  <c r="BU77" i="3"/>
  <c r="BU78" i="3"/>
  <c r="BU79" i="3"/>
  <c r="BU80" i="3"/>
  <c r="BU81" i="3"/>
  <c r="BU82" i="3"/>
  <c r="BU83" i="3"/>
  <c r="BU84" i="3"/>
  <c r="BU85" i="3"/>
  <c r="BU86" i="3"/>
  <c r="BU87" i="3"/>
  <c r="BU88" i="3"/>
  <c r="BU89" i="3"/>
  <c r="BU90" i="3"/>
  <c r="BU91" i="3"/>
  <c r="BU92" i="3"/>
  <c r="BU93" i="3"/>
  <c r="BU94" i="3"/>
  <c r="BU95" i="3"/>
  <c r="BU96" i="3"/>
  <c r="BU97" i="3"/>
  <c r="BU98" i="3"/>
  <c r="BU99" i="3"/>
  <c r="BU100" i="3"/>
  <c r="BU101" i="3"/>
  <c r="BU102" i="3"/>
  <c r="BU103" i="3"/>
  <c r="BU104" i="3"/>
  <c r="BU105" i="3"/>
  <c r="BU106" i="3"/>
  <c r="BU107" i="3"/>
  <c r="BU108" i="3"/>
  <c r="BU109" i="3"/>
  <c r="BU110" i="3"/>
  <c r="BU111" i="3"/>
  <c r="BU112" i="3"/>
  <c r="BU113" i="3"/>
  <c r="BU114" i="3"/>
  <c r="BU115" i="3"/>
  <c r="BU116" i="3"/>
  <c r="BU117" i="3"/>
  <c r="BU118" i="3"/>
  <c r="BU119" i="3"/>
  <c r="BU120" i="3"/>
  <c r="BU121" i="3"/>
  <c r="BU122" i="3"/>
  <c r="BU123" i="3"/>
  <c r="BU124" i="3"/>
  <c r="BU125" i="3"/>
  <c r="BU126" i="3"/>
  <c r="BU127" i="3"/>
  <c r="BU128" i="3"/>
  <c r="BU129" i="3"/>
  <c r="BU130" i="3"/>
  <c r="BU131" i="3"/>
  <c r="BU132" i="3"/>
  <c r="BU133" i="3"/>
  <c r="BU134" i="3"/>
  <c r="BU135" i="3"/>
  <c r="BU136" i="3"/>
  <c r="BU137" i="3"/>
  <c r="BU138" i="3"/>
  <c r="BU139" i="3"/>
  <c r="BU140" i="3"/>
  <c r="BU141" i="3"/>
  <c r="BU142" i="3"/>
  <c r="BU143" i="3"/>
  <c r="BU144" i="3"/>
  <c r="BU145" i="3"/>
  <c r="BU146" i="3"/>
  <c r="BU147" i="3"/>
  <c r="BU148" i="3"/>
  <c r="BU149" i="3"/>
  <c r="BU150" i="3"/>
  <c r="BU151" i="3"/>
  <c r="BU152" i="3"/>
  <c r="BU153" i="3"/>
  <c r="BU154" i="3"/>
  <c r="BU155" i="3"/>
  <c r="BU156" i="3"/>
  <c r="BU157" i="3"/>
  <c r="BU158" i="3"/>
  <c r="BU159" i="3"/>
  <c r="BU160" i="3"/>
  <c r="BU161" i="3"/>
  <c r="BU162" i="3"/>
  <c r="BU163" i="3"/>
  <c r="BU164" i="3"/>
  <c r="BU165" i="3"/>
  <c r="BU166" i="3"/>
  <c r="BU167" i="3"/>
  <c r="BU168" i="3"/>
  <c r="BU169" i="3"/>
  <c r="BU170" i="3"/>
  <c r="BU171" i="3"/>
  <c r="BU172" i="3"/>
  <c r="BU173" i="3"/>
  <c r="BU174" i="3"/>
  <c r="BU175" i="3"/>
  <c r="BU176" i="3"/>
  <c r="BU177" i="3"/>
  <c r="BU178" i="3"/>
  <c r="BU179" i="3"/>
  <c r="BU180" i="3"/>
  <c r="BU181" i="3"/>
  <c r="BU182" i="3"/>
  <c r="BU183" i="3"/>
  <c r="BU184" i="3"/>
  <c r="BU185" i="3"/>
  <c r="BU186" i="3"/>
  <c r="BU187" i="3"/>
  <c r="BU188" i="3"/>
  <c r="BU189" i="3"/>
  <c r="BU190" i="3"/>
  <c r="BU191" i="3"/>
  <c r="BU192" i="3"/>
  <c r="BU193" i="3"/>
  <c r="BU194" i="3"/>
  <c r="BU195" i="3"/>
  <c r="BU196" i="3"/>
  <c r="BU197" i="3"/>
  <c r="BU198" i="3"/>
  <c r="BU199" i="3"/>
  <c r="BU200" i="3"/>
  <c r="BU201" i="3"/>
  <c r="BU202" i="3"/>
  <c r="BU203" i="3"/>
  <c r="BU204" i="3"/>
  <c r="BU205" i="3"/>
  <c r="BU206" i="3"/>
  <c r="BU207" i="3"/>
  <c r="BU208" i="3"/>
  <c r="BU209" i="3"/>
  <c r="BU210" i="3"/>
  <c r="BU211" i="3"/>
  <c r="BU212" i="3"/>
  <c r="BU213" i="3"/>
  <c r="BU214" i="3"/>
  <c r="BU215" i="3"/>
  <c r="BU216" i="3"/>
  <c r="BU217" i="3"/>
  <c r="BU218" i="3"/>
  <c r="BU219" i="3"/>
  <c r="BU220" i="3"/>
  <c r="BU221" i="3"/>
  <c r="BU222" i="3"/>
  <c r="BU223" i="3"/>
  <c r="BU224" i="3"/>
  <c r="BU225" i="3"/>
  <c r="BU226" i="3"/>
  <c r="BU227" i="3"/>
  <c r="BU228" i="3"/>
  <c r="BU229" i="3"/>
  <c r="BU230" i="3"/>
  <c r="BU231" i="3"/>
  <c r="BU232" i="3"/>
  <c r="BU233" i="3"/>
  <c r="BU234" i="3"/>
  <c r="BU235" i="3"/>
  <c r="BU236" i="3"/>
  <c r="BU237" i="3"/>
  <c r="BU238" i="3"/>
  <c r="BU239" i="3"/>
  <c r="BU240" i="3"/>
  <c r="BU241" i="3"/>
  <c r="BU242" i="3"/>
  <c r="BU243" i="3"/>
  <c r="BU244" i="3"/>
  <c r="BU245" i="3"/>
  <c r="BU246" i="3"/>
  <c r="BU247" i="3"/>
  <c r="BU248" i="3"/>
  <c r="BU249" i="3"/>
  <c r="BU250" i="3"/>
  <c r="BU251" i="3"/>
  <c r="BU252" i="3"/>
  <c r="BU253" i="3"/>
  <c r="BU254" i="3"/>
  <c r="BU255" i="3"/>
  <c r="BU256" i="3"/>
  <c r="BU257" i="3"/>
  <c r="BU258" i="3"/>
  <c r="BU259" i="3"/>
  <c r="BU260" i="3"/>
  <c r="BU261" i="3"/>
  <c r="BU262" i="3"/>
  <c r="BU263" i="3"/>
  <c r="BU264" i="3"/>
  <c r="BU265" i="3"/>
  <c r="BU266" i="3"/>
  <c r="BU267" i="3"/>
  <c r="BU268" i="3"/>
  <c r="BU269" i="3"/>
  <c r="BU270" i="3"/>
  <c r="BU271" i="3"/>
  <c r="BU272" i="3"/>
  <c r="BU273" i="3"/>
  <c r="BU274" i="3"/>
  <c r="BU275" i="3"/>
  <c r="BU276" i="3"/>
  <c r="BU277" i="3"/>
  <c r="BU278" i="3"/>
  <c r="BU279" i="3"/>
  <c r="BU280" i="3"/>
  <c r="BU281" i="3"/>
  <c r="BU282" i="3"/>
  <c r="BU283" i="3"/>
  <c r="BU284" i="3"/>
  <c r="BU285" i="3"/>
  <c r="BU286" i="3"/>
  <c r="BU287" i="3"/>
  <c r="BU288" i="3"/>
  <c r="BU289" i="3"/>
  <c r="BU290" i="3"/>
  <c r="BU291" i="3"/>
  <c r="BU292" i="3"/>
  <c r="BU293" i="3"/>
  <c r="BU294" i="3"/>
  <c r="BU295" i="3"/>
  <c r="BU296" i="3"/>
  <c r="BU297" i="3"/>
  <c r="BU298" i="3"/>
  <c r="BU299" i="3"/>
  <c r="BU300" i="3"/>
  <c r="BU301" i="3"/>
  <c r="BU302" i="3"/>
  <c r="BU303" i="3"/>
  <c r="BU304" i="3"/>
  <c r="BU305" i="3"/>
  <c r="BU306" i="3"/>
  <c r="BU307" i="3"/>
  <c r="BU308" i="3"/>
  <c r="BU309" i="3"/>
  <c r="BU310" i="3"/>
  <c r="BU311" i="3"/>
  <c r="BU312" i="3"/>
  <c r="BU313" i="3"/>
  <c r="BU314" i="3"/>
  <c r="BU315" i="3"/>
  <c r="BU316" i="3"/>
  <c r="BU317" i="3"/>
  <c r="BU318" i="3"/>
  <c r="BU319" i="3"/>
  <c r="BU320" i="3"/>
  <c r="BU321" i="3"/>
  <c r="BU322" i="3"/>
  <c r="BU323" i="3"/>
  <c r="BU324" i="3"/>
  <c r="BU325" i="3"/>
  <c r="BU326" i="3"/>
  <c r="BU327" i="3"/>
  <c r="BU328" i="3"/>
  <c r="BU329" i="3"/>
  <c r="BU330" i="3"/>
  <c r="BU331" i="3"/>
  <c r="BU332" i="3"/>
  <c r="BU333" i="3"/>
  <c r="BU334" i="3"/>
  <c r="BU335" i="3"/>
  <c r="BU336" i="3"/>
  <c r="BU337" i="3"/>
  <c r="BU338" i="3"/>
  <c r="BU339" i="3"/>
  <c r="BU340" i="3"/>
  <c r="BU341" i="3"/>
  <c r="BU342" i="3"/>
  <c r="BU343" i="3"/>
  <c r="BU344" i="3"/>
  <c r="BU345" i="3"/>
  <c r="BU346" i="3"/>
  <c r="BU347" i="3"/>
  <c r="BU348" i="3"/>
  <c r="BU349" i="3"/>
  <c r="BU350" i="3"/>
  <c r="BU351" i="3"/>
  <c r="BU352" i="3"/>
  <c r="BU353" i="3"/>
  <c r="BU354" i="3"/>
  <c r="BU355" i="3"/>
  <c r="BU356" i="3"/>
  <c r="BU357" i="3"/>
  <c r="BU358" i="3"/>
  <c r="BU359" i="3"/>
  <c r="BU360" i="3"/>
  <c r="BU361" i="3"/>
  <c r="BU362" i="3"/>
  <c r="BU363" i="3"/>
  <c r="BU364" i="3"/>
  <c r="BU365" i="3"/>
  <c r="BU366" i="3"/>
  <c r="BU367" i="3"/>
  <c r="BU368" i="3"/>
  <c r="BU369" i="3"/>
  <c r="BU370" i="3"/>
  <c r="BU371" i="3"/>
  <c r="BU372" i="3"/>
  <c r="BU373" i="3"/>
  <c r="BU374" i="3"/>
  <c r="BU375" i="3"/>
  <c r="BU376" i="3"/>
  <c r="BU377" i="3"/>
  <c r="BU378" i="3"/>
  <c r="BU379" i="3"/>
  <c r="BU380" i="3"/>
  <c r="BU381" i="3"/>
  <c r="BU382" i="3"/>
  <c r="BU383" i="3"/>
  <c r="BU384" i="3"/>
  <c r="BU385" i="3"/>
  <c r="BU386" i="3"/>
  <c r="BU387" i="3"/>
  <c r="BU388" i="3"/>
  <c r="BU389" i="3"/>
  <c r="BU390" i="3"/>
  <c r="BU391" i="3"/>
  <c r="BU392" i="3"/>
  <c r="BU393" i="3"/>
  <c r="BU394" i="3"/>
  <c r="BU395" i="3"/>
  <c r="BU396" i="3"/>
  <c r="BU397" i="3"/>
  <c r="BU398" i="3"/>
  <c r="BU399" i="3"/>
  <c r="BU400" i="3"/>
  <c r="BO6" i="3"/>
  <c r="BO7" i="3"/>
  <c r="BO8" i="3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135" i="3"/>
  <c r="BO136" i="3"/>
  <c r="BO137" i="3"/>
  <c r="BO138" i="3"/>
  <c r="BO139" i="3"/>
  <c r="BO140" i="3"/>
  <c r="BO141" i="3"/>
  <c r="BO142" i="3"/>
  <c r="BO143" i="3"/>
  <c r="BO144" i="3"/>
  <c r="BO145" i="3"/>
  <c r="BO146" i="3"/>
  <c r="BO147" i="3"/>
  <c r="BO148" i="3"/>
  <c r="BO149" i="3"/>
  <c r="BO150" i="3"/>
  <c r="BO151" i="3"/>
  <c r="BO152" i="3"/>
  <c r="BO153" i="3"/>
  <c r="BO154" i="3"/>
  <c r="BO155" i="3"/>
  <c r="BO156" i="3"/>
  <c r="BO157" i="3"/>
  <c r="BO158" i="3"/>
  <c r="BO159" i="3"/>
  <c r="BO160" i="3"/>
  <c r="BO161" i="3"/>
  <c r="BO162" i="3"/>
  <c r="BO163" i="3"/>
  <c r="BO164" i="3"/>
  <c r="BO165" i="3"/>
  <c r="BO166" i="3"/>
  <c r="BO167" i="3"/>
  <c r="BO168" i="3"/>
  <c r="BO169" i="3"/>
  <c r="BO170" i="3"/>
  <c r="BO171" i="3"/>
  <c r="BO172" i="3"/>
  <c r="BO173" i="3"/>
  <c r="BO174" i="3"/>
  <c r="BO175" i="3"/>
  <c r="BO176" i="3"/>
  <c r="BO177" i="3"/>
  <c r="BO178" i="3"/>
  <c r="BO179" i="3"/>
  <c r="BO180" i="3"/>
  <c r="BO181" i="3"/>
  <c r="BO182" i="3"/>
  <c r="BO183" i="3"/>
  <c r="BO184" i="3"/>
  <c r="BO185" i="3"/>
  <c r="BO186" i="3"/>
  <c r="BO187" i="3"/>
  <c r="BO188" i="3"/>
  <c r="BO189" i="3"/>
  <c r="BO190" i="3"/>
  <c r="BO191" i="3"/>
  <c r="BO192" i="3"/>
  <c r="BO193" i="3"/>
  <c r="BO194" i="3"/>
  <c r="BO195" i="3"/>
  <c r="BO196" i="3"/>
  <c r="BO197" i="3"/>
  <c r="BO198" i="3"/>
  <c r="BO199" i="3"/>
  <c r="BO200" i="3"/>
  <c r="BO201" i="3"/>
  <c r="BO202" i="3"/>
  <c r="BO203" i="3"/>
  <c r="BO204" i="3"/>
  <c r="BO205" i="3"/>
  <c r="BO206" i="3"/>
  <c r="BO207" i="3"/>
  <c r="BO208" i="3"/>
  <c r="BO209" i="3"/>
  <c r="BO210" i="3"/>
  <c r="BO211" i="3"/>
  <c r="BO212" i="3"/>
  <c r="BO213" i="3"/>
  <c r="BO214" i="3"/>
  <c r="BO215" i="3"/>
  <c r="BO216" i="3"/>
  <c r="BO217" i="3"/>
  <c r="BO218" i="3"/>
  <c r="BO219" i="3"/>
  <c r="BO220" i="3"/>
  <c r="BO221" i="3"/>
  <c r="BO222" i="3"/>
  <c r="BO223" i="3"/>
  <c r="BO224" i="3"/>
  <c r="BO225" i="3"/>
  <c r="BO226" i="3"/>
  <c r="BO227" i="3"/>
  <c r="BO228" i="3"/>
  <c r="BO229" i="3"/>
  <c r="BO230" i="3"/>
  <c r="BO231" i="3"/>
  <c r="BO232" i="3"/>
  <c r="BO233" i="3"/>
  <c r="BO234" i="3"/>
  <c r="BO235" i="3"/>
  <c r="BO236" i="3"/>
  <c r="BO237" i="3"/>
  <c r="BO238" i="3"/>
  <c r="BO239" i="3"/>
  <c r="BO240" i="3"/>
  <c r="BO241" i="3"/>
  <c r="BO242" i="3"/>
  <c r="BO243" i="3"/>
  <c r="BO244" i="3"/>
  <c r="BO245" i="3"/>
  <c r="BO246" i="3"/>
  <c r="BO247" i="3"/>
  <c r="BO248" i="3"/>
  <c r="BO249" i="3"/>
  <c r="BO250" i="3"/>
  <c r="BO251" i="3"/>
  <c r="BO252" i="3"/>
  <c r="BO253" i="3"/>
  <c r="BO254" i="3"/>
  <c r="BO255" i="3"/>
  <c r="BO256" i="3"/>
  <c r="BO257" i="3"/>
  <c r="BO258" i="3"/>
  <c r="BO259" i="3"/>
  <c r="BO260" i="3"/>
  <c r="BO261" i="3"/>
  <c r="BO262" i="3"/>
  <c r="BO263" i="3"/>
  <c r="BO264" i="3"/>
  <c r="BO265" i="3"/>
  <c r="BO266" i="3"/>
  <c r="BO267" i="3"/>
  <c r="BO268" i="3"/>
  <c r="BO269" i="3"/>
  <c r="BO270" i="3"/>
  <c r="BO271" i="3"/>
  <c r="BO272" i="3"/>
  <c r="BO273" i="3"/>
  <c r="BO274" i="3"/>
  <c r="BO275" i="3"/>
  <c r="BO276" i="3"/>
  <c r="BO277" i="3"/>
  <c r="BO278" i="3"/>
  <c r="BO279" i="3"/>
  <c r="BO280" i="3"/>
  <c r="BO281" i="3"/>
  <c r="BO282" i="3"/>
  <c r="BO283" i="3"/>
  <c r="BO284" i="3"/>
  <c r="BO285" i="3"/>
  <c r="BO286" i="3"/>
  <c r="BO287" i="3"/>
  <c r="BO288" i="3"/>
  <c r="BO289" i="3"/>
  <c r="BO290" i="3"/>
  <c r="BO291" i="3"/>
  <c r="BO292" i="3"/>
  <c r="BO293" i="3"/>
  <c r="BO294" i="3"/>
  <c r="BO295" i="3"/>
  <c r="BO296" i="3"/>
  <c r="BO297" i="3"/>
  <c r="BO298" i="3"/>
  <c r="BO299" i="3"/>
  <c r="BO300" i="3"/>
  <c r="BO301" i="3"/>
  <c r="BO302" i="3"/>
  <c r="BO303" i="3"/>
  <c r="BO304" i="3"/>
  <c r="BO305" i="3"/>
  <c r="BO306" i="3"/>
  <c r="BO307" i="3"/>
  <c r="BO308" i="3"/>
  <c r="BO309" i="3"/>
  <c r="BO310" i="3"/>
  <c r="BO311" i="3"/>
  <c r="BO312" i="3"/>
  <c r="BO313" i="3"/>
  <c r="BO314" i="3"/>
  <c r="BO315" i="3"/>
  <c r="BO316" i="3"/>
  <c r="BO317" i="3"/>
  <c r="BO318" i="3"/>
  <c r="BO319" i="3"/>
  <c r="BO320" i="3"/>
  <c r="BO321" i="3"/>
  <c r="BO322" i="3"/>
  <c r="BO323" i="3"/>
  <c r="BO324" i="3"/>
  <c r="BO325" i="3"/>
  <c r="BO326" i="3"/>
  <c r="BO327" i="3"/>
  <c r="BO328" i="3"/>
  <c r="BO329" i="3"/>
  <c r="BO330" i="3"/>
  <c r="BO331" i="3"/>
  <c r="BO332" i="3"/>
  <c r="BO333" i="3"/>
  <c r="BO334" i="3"/>
  <c r="BO335" i="3"/>
  <c r="BO336" i="3"/>
  <c r="BO337" i="3"/>
  <c r="BO338" i="3"/>
  <c r="BO339" i="3"/>
  <c r="BO340" i="3"/>
  <c r="BO341" i="3"/>
  <c r="BO342" i="3"/>
  <c r="BO343" i="3"/>
  <c r="BO344" i="3"/>
  <c r="BO345" i="3"/>
  <c r="BO346" i="3"/>
  <c r="BO347" i="3"/>
  <c r="BO348" i="3"/>
  <c r="BO349" i="3"/>
  <c r="BO350" i="3"/>
  <c r="BO351" i="3"/>
  <c r="BO352" i="3"/>
  <c r="BO353" i="3"/>
  <c r="BO354" i="3"/>
  <c r="BO355" i="3"/>
  <c r="BO356" i="3"/>
  <c r="BO357" i="3"/>
  <c r="BO358" i="3"/>
  <c r="BO359" i="3"/>
  <c r="BO360" i="3"/>
  <c r="BO361" i="3"/>
  <c r="BO362" i="3"/>
  <c r="BO363" i="3"/>
  <c r="BO364" i="3"/>
  <c r="BO365" i="3"/>
  <c r="BO366" i="3"/>
  <c r="BO367" i="3"/>
  <c r="BO368" i="3"/>
  <c r="BO369" i="3"/>
  <c r="BO370" i="3"/>
  <c r="BO371" i="3"/>
  <c r="BO372" i="3"/>
  <c r="BO373" i="3"/>
  <c r="BO374" i="3"/>
  <c r="BO375" i="3"/>
  <c r="BO376" i="3"/>
  <c r="BO377" i="3"/>
  <c r="BO378" i="3"/>
  <c r="BO379" i="3"/>
  <c r="BO380" i="3"/>
  <c r="BO381" i="3"/>
  <c r="BO382" i="3"/>
  <c r="BO383" i="3"/>
  <c r="BO384" i="3"/>
  <c r="BO385" i="3"/>
  <c r="BO386" i="3"/>
  <c r="BO387" i="3"/>
  <c r="BO388" i="3"/>
  <c r="BO389" i="3"/>
  <c r="BO390" i="3"/>
  <c r="BO391" i="3"/>
  <c r="BO392" i="3"/>
  <c r="BO393" i="3"/>
  <c r="BO394" i="3"/>
  <c r="BO395" i="3"/>
  <c r="BO396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BI163" i="3"/>
  <c r="BI164" i="3"/>
  <c r="BI165" i="3"/>
  <c r="BI166" i="3"/>
  <c r="BI167" i="3"/>
  <c r="BI168" i="3"/>
  <c r="BI169" i="3"/>
  <c r="BI170" i="3"/>
  <c r="BI171" i="3"/>
  <c r="BI172" i="3"/>
  <c r="BI173" i="3"/>
  <c r="BI174" i="3"/>
  <c r="BI175" i="3"/>
  <c r="BI176" i="3"/>
  <c r="BI177" i="3"/>
  <c r="BI178" i="3"/>
  <c r="BI179" i="3"/>
  <c r="BI180" i="3"/>
  <c r="BI181" i="3"/>
  <c r="BI182" i="3"/>
  <c r="BI183" i="3"/>
  <c r="BI184" i="3"/>
  <c r="BI185" i="3"/>
  <c r="BI186" i="3"/>
  <c r="BI187" i="3"/>
  <c r="BI188" i="3"/>
  <c r="BI189" i="3"/>
  <c r="BI190" i="3"/>
  <c r="BI191" i="3"/>
  <c r="BI192" i="3"/>
  <c r="BI193" i="3"/>
  <c r="BI194" i="3"/>
  <c r="BI195" i="3"/>
  <c r="BI196" i="3"/>
  <c r="BI197" i="3"/>
  <c r="BI198" i="3"/>
  <c r="BI199" i="3"/>
  <c r="BI200" i="3"/>
  <c r="BI201" i="3"/>
  <c r="BI202" i="3"/>
  <c r="BI203" i="3"/>
  <c r="BI204" i="3"/>
  <c r="BI205" i="3"/>
  <c r="BI206" i="3"/>
  <c r="BI207" i="3"/>
  <c r="BI208" i="3"/>
  <c r="BI209" i="3"/>
  <c r="BI210" i="3"/>
  <c r="BI211" i="3"/>
  <c r="BI212" i="3"/>
  <c r="BI213" i="3"/>
  <c r="BI214" i="3"/>
  <c r="BI215" i="3"/>
  <c r="BI216" i="3"/>
  <c r="BI217" i="3"/>
  <c r="BI218" i="3"/>
  <c r="BI219" i="3"/>
  <c r="BI220" i="3"/>
  <c r="BI221" i="3"/>
  <c r="BI222" i="3"/>
  <c r="BI223" i="3"/>
  <c r="BI224" i="3"/>
  <c r="BI225" i="3"/>
  <c r="BI226" i="3"/>
  <c r="BI227" i="3"/>
  <c r="BI228" i="3"/>
  <c r="BI229" i="3"/>
  <c r="BI230" i="3"/>
  <c r="BI231" i="3"/>
  <c r="BI232" i="3"/>
  <c r="BI233" i="3"/>
  <c r="BI234" i="3"/>
  <c r="BI235" i="3"/>
  <c r="BI236" i="3"/>
  <c r="BI237" i="3"/>
  <c r="BI238" i="3"/>
  <c r="BI239" i="3"/>
  <c r="BI240" i="3"/>
  <c r="BI241" i="3"/>
  <c r="BI242" i="3"/>
  <c r="BI243" i="3"/>
  <c r="BI244" i="3"/>
  <c r="BI245" i="3"/>
  <c r="BI246" i="3"/>
  <c r="BI247" i="3"/>
  <c r="BI248" i="3"/>
  <c r="BI249" i="3"/>
  <c r="BI250" i="3"/>
  <c r="BI251" i="3"/>
  <c r="BI252" i="3"/>
  <c r="BI253" i="3"/>
  <c r="BI254" i="3"/>
  <c r="BI255" i="3"/>
  <c r="BI256" i="3"/>
  <c r="BI257" i="3"/>
  <c r="BI258" i="3"/>
  <c r="BI259" i="3"/>
  <c r="BI260" i="3"/>
  <c r="BI261" i="3"/>
  <c r="BI262" i="3"/>
  <c r="BI263" i="3"/>
  <c r="BI264" i="3"/>
  <c r="BI265" i="3"/>
  <c r="BI266" i="3"/>
  <c r="BI267" i="3"/>
  <c r="BI268" i="3"/>
  <c r="BI269" i="3"/>
  <c r="BI270" i="3"/>
  <c r="BI271" i="3"/>
  <c r="BI272" i="3"/>
  <c r="BI273" i="3"/>
  <c r="BI274" i="3"/>
  <c r="BI275" i="3"/>
  <c r="BI276" i="3"/>
  <c r="BI277" i="3"/>
  <c r="BI278" i="3"/>
  <c r="BI279" i="3"/>
  <c r="BI280" i="3"/>
  <c r="BI281" i="3"/>
  <c r="BI282" i="3"/>
  <c r="BI283" i="3"/>
  <c r="BI284" i="3"/>
  <c r="BI285" i="3"/>
  <c r="BI286" i="3"/>
  <c r="BI287" i="3"/>
  <c r="BI288" i="3"/>
  <c r="BI289" i="3"/>
  <c r="BI290" i="3"/>
  <c r="BI291" i="3"/>
  <c r="BI292" i="3"/>
  <c r="BI293" i="3"/>
  <c r="BI294" i="3"/>
  <c r="BI295" i="3"/>
  <c r="BI296" i="3"/>
  <c r="BI297" i="3"/>
  <c r="BI298" i="3"/>
  <c r="BI299" i="3"/>
  <c r="BI300" i="3"/>
  <c r="BI301" i="3"/>
  <c r="BI302" i="3"/>
  <c r="BI303" i="3"/>
  <c r="BI304" i="3"/>
  <c r="BI305" i="3"/>
  <c r="BI306" i="3"/>
  <c r="BI307" i="3"/>
  <c r="BI308" i="3"/>
  <c r="BI309" i="3"/>
  <c r="BI310" i="3"/>
  <c r="BI311" i="3"/>
  <c r="BI312" i="3"/>
  <c r="BI313" i="3"/>
  <c r="BI314" i="3"/>
  <c r="BI315" i="3"/>
  <c r="BI316" i="3"/>
  <c r="BI317" i="3"/>
  <c r="BI318" i="3"/>
  <c r="BI319" i="3"/>
  <c r="BI320" i="3"/>
  <c r="BI321" i="3"/>
  <c r="BI322" i="3"/>
  <c r="BI323" i="3"/>
  <c r="BI324" i="3"/>
  <c r="BI325" i="3"/>
  <c r="BI326" i="3"/>
  <c r="BI327" i="3"/>
  <c r="BI328" i="3"/>
  <c r="BI329" i="3"/>
  <c r="BI330" i="3"/>
  <c r="BI331" i="3"/>
  <c r="BI332" i="3"/>
  <c r="BI333" i="3"/>
  <c r="BI334" i="3"/>
  <c r="BI335" i="3"/>
  <c r="BI336" i="3"/>
  <c r="BI337" i="3"/>
  <c r="BI338" i="3"/>
  <c r="BI339" i="3"/>
  <c r="BI340" i="3"/>
  <c r="BI341" i="3"/>
  <c r="BI342" i="3"/>
  <c r="BI343" i="3"/>
  <c r="BI344" i="3"/>
  <c r="BI345" i="3"/>
  <c r="BI346" i="3"/>
  <c r="BI347" i="3"/>
  <c r="BI348" i="3"/>
  <c r="BI349" i="3"/>
  <c r="BI350" i="3"/>
  <c r="BI351" i="3"/>
  <c r="BI352" i="3"/>
  <c r="BI353" i="3"/>
  <c r="BI354" i="3"/>
  <c r="BI355" i="3"/>
  <c r="BI356" i="3"/>
  <c r="BI357" i="3"/>
  <c r="BI358" i="3"/>
  <c r="BI359" i="3"/>
  <c r="BI360" i="3"/>
  <c r="BI361" i="3"/>
  <c r="BI362" i="3"/>
  <c r="BI363" i="3"/>
  <c r="BI364" i="3"/>
  <c r="BI365" i="3"/>
  <c r="BI366" i="3"/>
  <c r="BI367" i="3"/>
  <c r="BI368" i="3"/>
  <c r="BI369" i="3"/>
  <c r="BI370" i="3"/>
  <c r="BI371" i="3"/>
  <c r="BI372" i="3"/>
  <c r="BI373" i="3"/>
  <c r="BI374" i="3"/>
  <c r="BI375" i="3"/>
  <c r="BI376" i="3"/>
  <c r="BI377" i="3"/>
  <c r="BI378" i="3"/>
  <c r="BI379" i="3"/>
  <c r="BI380" i="3"/>
  <c r="BI381" i="3"/>
  <c r="BI382" i="3"/>
  <c r="BI383" i="3"/>
  <c r="BI384" i="3"/>
  <c r="BI385" i="3"/>
  <c r="BI386" i="3"/>
  <c r="BI387" i="3"/>
  <c r="BI388" i="3"/>
  <c r="BI389" i="3"/>
  <c r="BI390" i="3"/>
  <c r="BI391" i="3"/>
  <c r="BI392" i="3"/>
  <c r="BI393" i="3"/>
  <c r="BI394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C157" i="3"/>
  <c r="BC158" i="3"/>
  <c r="BC159" i="3"/>
  <c r="BC160" i="3"/>
  <c r="BC161" i="3"/>
  <c r="BC162" i="3"/>
  <c r="BC163" i="3"/>
  <c r="BC164" i="3"/>
  <c r="BC165" i="3"/>
  <c r="BC166" i="3"/>
  <c r="BC167" i="3"/>
  <c r="BC168" i="3"/>
  <c r="BC169" i="3"/>
  <c r="BC170" i="3"/>
  <c r="BC171" i="3"/>
  <c r="BC172" i="3"/>
  <c r="BC173" i="3"/>
  <c r="BC174" i="3"/>
  <c r="BC175" i="3"/>
  <c r="BC176" i="3"/>
  <c r="BC177" i="3"/>
  <c r="BC178" i="3"/>
  <c r="BC179" i="3"/>
  <c r="BC180" i="3"/>
  <c r="BC181" i="3"/>
  <c r="BC182" i="3"/>
  <c r="BC183" i="3"/>
  <c r="BC184" i="3"/>
  <c r="BC185" i="3"/>
  <c r="BC186" i="3"/>
  <c r="BC187" i="3"/>
  <c r="BC188" i="3"/>
  <c r="BC189" i="3"/>
  <c r="BC190" i="3"/>
  <c r="BC191" i="3"/>
  <c r="BC192" i="3"/>
  <c r="BC193" i="3"/>
  <c r="BC194" i="3"/>
  <c r="BC195" i="3"/>
  <c r="BC196" i="3"/>
  <c r="BC197" i="3"/>
  <c r="BC198" i="3"/>
  <c r="BC199" i="3"/>
  <c r="BC200" i="3"/>
  <c r="BC201" i="3"/>
  <c r="BC202" i="3"/>
  <c r="BC203" i="3"/>
  <c r="BC204" i="3"/>
  <c r="BC205" i="3"/>
  <c r="BC206" i="3"/>
  <c r="BC207" i="3"/>
  <c r="BC208" i="3"/>
  <c r="BC209" i="3"/>
  <c r="BC210" i="3"/>
  <c r="BC211" i="3"/>
  <c r="BC212" i="3"/>
  <c r="BC213" i="3"/>
  <c r="BC214" i="3"/>
  <c r="BC215" i="3"/>
  <c r="BC216" i="3"/>
  <c r="BC217" i="3"/>
  <c r="BC218" i="3"/>
  <c r="BC219" i="3"/>
  <c r="BC220" i="3"/>
  <c r="BC221" i="3"/>
  <c r="BC222" i="3"/>
  <c r="BC223" i="3"/>
  <c r="BC224" i="3"/>
  <c r="BC225" i="3"/>
  <c r="BC226" i="3"/>
  <c r="BC227" i="3"/>
  <c r="BC228" i="3"/>
  <c r="BC229" i="3"/>
  <c r="BC230" i="3"/>
  <c r="BC231" i="3"/>
  <c r="BC232" i="3"/>
  <c r="BC233" i="3"/>
  <c r="BC234" i="3"/>
  <c r="BC235" i="3"/>
  <c r="BC236" i="3"/>
  <c r="BC237" i="3"/>
  <c r="BC238" i="3"/>
  <c r="BC239" i="3"/>
  <c r="BC240" i="3"/>
  <c r="BC241" i="3"/>
  <c r="BC242" i="3"/>
  <c r="BC243" i="3"/>
  <c r="BC244" i="3"/>
  <c r="BC245" i="3"/>
  <c r="BC246" i="3"/>
  <c r="BC247" i="3"/>
  <c r="BC248" i="3"/>
  <c r="BC249" i="3"/>
  <c r="BC250" i="3"/>
  <c r="BC251" i="3"/>
  <c r="BC252" i="3"/>
  <c r="BC253" i="3"/>
  <c r="BC254" i="3"/>
  <c r="BC255" i="3"/>
  <c r="BC256" i="3"/>
  <c r="BC257" i="3"/>
  <c r="BC258" i="3"/>
  <c r="BC259" i="3"/>
  <c r="BC260" i="3"/>
  <c r="BC261" i="3"/>
  <c r="BC262" i="3"/>
  <c r="BC263" i="3"/>
  <c r="BC264" i="3"/>
  <c r="BC265" i="3"/>
  <c r="BC266" i="3"/>
  <c r="BC267" i="3"/>
  <c r="BC268" i="3"/>
  <c r="BC269" i="3"/>
  <c r="BC270" i="3"/>
  <c r="BC271" i="3"/>
  <c r="BC272" i="3"/>
  <c r="BC273" i="3"/>
  <c r="BC274" i="3"/>
  <c r="BC275" i="3"/>
  <c r="BC276" i="3"/>
  <c r="BC277" i="3"/>
  <c r="BC278" i="3"/>
  <c r="BC279" i="3"/>
  <c r="BC280" i="3"/>
  <c r="BC281" i="3"/>
  <c r="BC282" i="3"/>
  <c r="BC283" i="3"/>
  <c r="BC284" i="3"/>
  <c r="BC285" i="3"/>
  <c r="BC286" i="3"/>
  <c r="BC287" i="3"/>
  <c r="BC288" i="3"/>
  <c r="BC289" i="3"/>
  <c r="BC290" i="3"/>
  <c r="BC291" i="3"/>
  <c r="BC292" i="3"/>
  <c r="BC293" i="3"/>
  <c r="BC294" i="3"/>
  <c r="BC295" i="3"/>
  <c r="BC296" i="3"/>
  <c r="BC297" i="3"/>
  <c r="BC298" i="3"/>
  <c r="BC299" i="3"/>
  <c r="BC300" i="3"/>
  <c r="BC301" i="3"/>
  <c r="BC302" i="3"/>
  <c r="BC303" i="3"/>
  <c r="BC304" i="3"/>
  <c r="BC305" i="3"/>
  <c r="BC306" i="3"/>
  <c r="BC307" i="3"/>
  <c r="BC308" i="3"/>
  <c r="BC309" i="3"/>
  <c r="BC310" i="3"/>
  <c r="BC311" i="3"/>
  <c r="BC312" i="3"/>
  <c r="BC313" i="3"/>
  <c r="BC314" i="3"/>
  <c r="BC315" i="3"/>
  <c r="BC316" i="3"/>
  <c r="BC317" i="3"/>
  <c r="BC318" i="3"/>
  <c r="BC319" i="3"/>
  <c r="BC320" i="3"/>
  <c r="BC321" i="3"/>
  <c r="BC322" i="3"/>
  <c r="BC323" i="3"/>
  <c r="BC324" i="3"/>
  <c r="BC325" i="3"/>
  <c r="BC326" i="3"/>
  <c r="BC327" i="3"/>
  <c r="BC328" i="3"/>
  <c r="BC329" i="3"/>
  <c r="BC330" i="3"/>
  <c r="BC331" i="3"/>
  <c r="BC332" i="3"/>
  <c r="BC333" i="3"/>
  <c r="BC334" i="3"/>
  <c r="BC335" i="3"/>
  <c r="BC336" i="3"/>
  <c r="BC337" i="3"/>
  <c r="BC338" i="3"/>
  <c r="BC339" i="3"/>
  <c r="BC340" i="3"/>
  <c r="BC341" i="3"/>
  <c r="BC342" i="3"/>
  <c r="BC343" i="3"/>
  <c r="BC344" i="3"/>
  <c r="BC345" i="3"/>
  <c r="BC346" i="3"/>
  <c r="BC347" i="3"/>
  <c r="BC348" i="3"/>
  <c r="BC349" i="3"/>
  <c r="BC350" i="3"/>
  <c r="BC351" i="3"/>
  <c r="BC352" i="3"/>
  <c r="BC353" i="3"/>
  <c r="BC354" i="3"/>
  <c r="BC355" i="3"/>
  <c r="BC356" i="3"/>
  <c r="BC357" i="3"/>
  <c r="BC358" i="3"/>
  <c r="BC359" i="3"/>
  <c r="BC360" i="3"/>
  <c r="BC361" i="3"/>
  <c r="BC362" i="3"/>
  <c r="BC363" i="3"/>
  <c r="BC364" i="3"/>
  <c r="BC365" i="3"/>
  <c r="BC366" i="3"/>
  <c r="BC367" i="3"/>
  <c r="BC368" i="3"/>
  <c r="BC369" i="3"/>
  <c r="BC370" i="3"/>
  <c r="BC371" i="3"/>
  <c r="BC372" i="3"/>
  <c r="BC373" i="3"/>
  <c r="BC374" i="3"/>
  <c r="BC375" i="3"/>
  <c r="BC376" i="3"/>
  <c r="BC377" i="3"/>
  <c r="BC378" i="3"/>
  <c r="BC379" i="3"/>
  <c r="BC380" i="3"/>
  <c r="BC381" i="3"/>
  <c r="BC382" i="3"/>
  <c r="BC383" i="3"/>
  <c r="BC384" i="3"/>
  <c r="BC385" i="3"/>
  <c r="BC386" i="3"/>
  <c r="BC387" i="3"/>
  <c r="BC388" i="3"/>
  <c r="BC389" i="3"/>
  <c r="BC390" i="3"/>
  <c r="BC391" i="3"/>
  <c r="BC392" i="3"/>
  <c r="BC393" i="3"/>
  <c r="BC394" i="3"/>
  <c r="BC395" i="3"/>
  <c r="BC39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3" i="3"/>
  <c r="AW164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09" i="3"/>
  <c r="AW210" i="3"/>
  <c r="AW211" i="3"/>
  <c r="AW212" i="3"/>
  <c r="AW213" i="3"/>
  <c r="AW214" i="3"/>
  <c r="AW215" i="3"/>
  <c r="AW216" i="3"/>
  <c r="AW217" i="3"/>
  <c r="AW218" i="3"/>
  <c r="AW219" i="3"/>
  <c r="AW220" i="3"/>
  <c r="AW221" i="3"/>
  <c r="AW222" i="3"/>
  <c r="AW223" i="3"/>
  <c r="AW224" i="3"/>
  <c r="AW225" i="3"/>
  <c r="AW226" i="3"/>
  <c r="AW227" i="3"/>
  <c r="AW228" i="3"/>
  <c r="AW229" i="3"/>
  <c r="AW230" i="3"/>
  <c r="AW231" i="3"/>
  <c r="AW232" i="3"/>
  <c r="AW233" i="3"/>
  <c r="AW234" i="3"/>
  <c r="AW235" i="3"/>
  <c r="AW236" i="3"/>
  <c r="AW237" i="3"/>
  <c r="AW238" i="3"/>
  <c r="AW239" i="3"/>
  <c r="AW240" i="3"/>
  <c r="AW241" i="3"/>
  <c r="AW242" i="3"/>
  <c r="AW243" i="3"/>
  <c r="AW244" i="3"/>
  <c r="AW245" i="3"/>
  <c r="AW246" i="3"/>
  <c r="AW247" i="3"/>
  <c r="AW248" i="3"/>
  <c r="AW249" i="3"/>
  <c r="AW250" i="3"/>
  <c r="AW251" i="3"/>
  <c r="AW252" i="3"/>
  <c r="AW253" i="3"/>
  <c r="AW254" i="3"/>
  <c r="AW255" i="3"/>
  <c r="AW256" i="3"/>
  <c r="AW257" i="3"/>
  <c r="AW258" i="3"/>
  <c r="AW259" i="3"/>
  <c r="AW260" i="3"/>
  <c r="AW261" i="3"/>
  <c r="AW262" i="3"/>
  <c r="AW263" i="3"/>
  <c r="AW264" i="3"/>
  <c r="AW265" i="3"/>
  <c r="AW266" i="3"/>
  <c r="AW267" i="3"/>
  <c r="AW268" i="3"/>
  <c r="AW269" i="3"/>
  <c r="AW270" i="3"/>
  <c r="AW271" i="3"/>
  <c r="AW272" i="3"/>
  <c r="AW273" i="3"/>
  <c r="AW274" i="3"/>
  <c r="AW275" i="3"/>
  <c r="AW276" i="3"/>
  <c r="AW277" i="3"/>
  <c r="AW278" i="3"/>
  <c r="AW279" i="3"/>
  <c r="AW280" i="3"/>
  <c r="AW281" i="3"/>
  <c r="AW282" i="3"/>
  <c r="AW283" i="3"/>
  <c r="AW284" i="3"/>
  <c r="AW285" i="3"/>
  <c r="AW286" i="3"/>
  <c r="AW287" i="3"/>
  <c r="AW288" i="3"/>
  <c r="AW289" i="3"/>
  <c r="AW290" i="3"/>
  <c r="AW291" i="3"/>
  <c r="AW292" i="3"/>
  <c r="AW293" i="3"/>
  <c r="AW294" i="3"/>
  <c r="AW295" i="3"/>
  <c r="AW296" i="3"/>
  <c r="AW297" i="3"/>
  <c r="AW298" i="3"/>
  <c r="AW299" i="3"/>
  <c r="AW300" i="3"/>
  <c r="AW301" i="3"/>
  <c r="AW302" i="3"/>
  <c r="AW303" i="3"/>
  <c r="AW304" i="3"/>
  <c r="AW305" i="3"/>
  <c r="AW306" i="3"/>
  <c r="AW307" i="3"/>
  <c r="AW308" i="3"/>
  <c r="AW309" i="3"/>
  <c r="AW310" i="3"/>
  <c r="AW311" i="3"/>
  <c r="AW312" i="3"/>
  <c r="AW313" i="3"/>
  <c r="AW314" i="3"/>
  <c r="AW315" i="3"/>
  <c r="AW316" i="3"/>
  <c r="AW317" i="3"/>
  <c r="AW318" i="3"/>
  <c r="AW319" i="3"/>
  <c r="AW320" i="3"/>
  <c r="AW321" i="3"/>
  <c r="AW322" i="3"/>
  <c r="AW323" i="3"/>
  <c r="AW324" i="3"/>
  <c r="AW325" i="3"/>
  <c r="AW326" i="3"/>
  <c r="AW327" i="3"/>
  <c r="AW328" i="3"/>
  <c r="AW329" i="3"/>
  <c r="AW330" i="3"/>
  <c r="AW331" i="3"/>
  <c r="AW332" i="3"/>
  <c r="AW333" i="3"/>
  <c r="AW334" i="3"/>
  <c r="AW335" i="3"/>
  <c r="AW336" i="3"/>
  <c r="AW337" i="3"/>
  <c r="AW338" i="3"/>
  <c r="AW339" i="3"/>
  <c r="AW340" i="3"/>
  <c r="AW341" i="3"/>
  <c r="AW342" i="3"/>
  <c r="AW343" i="3"/>
  <c r="AW344" i="3"/>
  <c r="AW345" i="3"/>
  <c r="AW346" i="3"/>
  <c r="AW347" i="3"/>
  <c r="AW348" i="3"/>
  <c r="AW349" i="3"/>
  <c r="AW350" i="3"/>
  <c r="AW351" i="3"/>
  <c r="AW352" i="3"/>
  <c r="AW353" i="3"/>
  <c r="AW354" i="3"/>
  <c r="AW355" i="3"/>
  <c r="AW356" i="3"/>
  <c r="AW357" i="3"/>
  <c r="AW358" i="3"/>
  <c r="AW359" i="3"/>
  <c r="AW360" i="3"/>
  <c r="AW361" i="3"/>
  <c r="AW362" i="3"/>
  <c r="AW363" i="3"/>
  <c r="AW364" i="3"/>
  <c r="AW365" i="3"/>
  <c r="AW366" i="3"/>
  <c r="AW367" i="3"/>
  <c r="AW368" i="3"/>
  <c r="AW369" i="3"/>
  <c r="AW370" i="3"/>
  <c r="AW371" i="3"/>
  <c r="AW372" i="3"/>
  <c r="AW373" i="3"/>
  <c r="AW374" i="3"/>
  <c r="AW375" i="3"/>
  <c r="AW376" i="3"/>
  <c r="AW377" i="3"/>
  <c r="AW378" i="3"/>
  <c r="AW379" i="3"/>
  <c r="AW380" i="3"/>
  <c r="AW381" i="3"/>
  <c r="AW382" i="3"/>
  <c r="AW383" i="3"/>
  <c r="AW384" i="3"/>
  <c r="AW385" i="3"/>
  <c r="AW386" i="3"/>
  <c r="AW387" i="3"/>
  <c r="AW388" i="3"/>
  <c r="AW389" i="3"/>
  <c r="AW390" i="3"/>
  <c r="AW391" i="3"/>
  <c r="AW392" i="3"/>
  <c r="AW393" i="3"/>
  <c r="AW394" i="3"/>
  <c r="AW395" i="3"/>
  <c r="AW396" i="3"/>
  <c r="AW397" i="3"/>
  <c r="AW398" i="3"/>
  <c r="AW399" i="3"/>
  <c r="AW400" i="3"/>
  <c r="AW401" i="3"/>
  <c r="AW402" i="3"/>
  <c r="AW403" i="3"/>
  <c r="AW404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5" i="3"/>
  <c r="AQ176" i="3"/>
  <c r="AQ177" i="3"/>
  <c r="AQ178" i="3"/>
  <c r="AQ179" i="3"/>
  <c r="AQ180" i="3"/>
  <c r="AQ181" i="3"/>
  <c r="AQ182" i="3"/>
  <c r="AQ183" i="3"/>
  <c r="AQ184" i="3"/>
  <c r="AQ185" i="3"/>
  <c r="AQ186" i="3"/>
  <c r="AQ187" i="3"/>
  <c r="AQ188" i="3"/>
  <c r="AQ189" i="3"/>
  <c r="AQ190" i="3"/>
  <c r="AQ191" i="3"/>
  <c r="AQ192" i="3"/>
  <c r="AQ193" i="3"/>
  <c r="AQ194" i="3"/>
  <c r="AQ195" i="3"/>
  <c r="AQ196" i="3"/>
  <c r="AQ197" i="3"/>
  <c r="AQ198" i="3"/>
  <c r="AQ199" i="3"/>
  <c r="AQ200" i="3"/>
  <c r="AQ201" i="3"/>
  <c r="AQ202" i="3"/>
  <c r="AQ203" i="3"/>
  <c r="AQ204" i="3"/>
  <c r="AQ205" i="3"/>
  <c r="AQ206" i="3"/>
  <c r="AQ207" i="3"/>
  <c r="AQ208" i="3"/>
  <c r="AQ209" i="3"/>
  <c r="AQ210" i="3"/>
  <c r="AQ211" i="3"/>
  <c r="AQ212" i="3"/>
  <c r="AQ213" i="3"/>
  <c r="AQ214" i="3"/>
  <c r="AQ215" i="3"/>
  <c r="AQ216" i="3"/>
  <c r="AQ217" i="3"/>
  <c r="AQ218" i="3"/>
  <c r="AQ219" i="3"/>
  <c r="AQ220" i="3"/>
  <c r="AQ221" i="3"/>
  <c r="AQ222" i="3"/>
  <c r="AQ223" i="3"/>
  <c r="AQ224" i="3"/>
  <c r="AQ225" i="3"/>
  <c r="AQ226" i="3"/>
  <c r="AQ227" i="3"/>
  <c r="AQ228" i="3"/>
  <c r="AQ229" i="3"/>
  <c r="AQ230" i="3"/>
  <c r="AQ231" i="3"/>
  <c r="AQ232" i="3"/>
  <c r="AQ233" i="3"/>
  <c r="AQ234" i="3"/>
  <c r="AQ235" i="3"/>
  <c r="AQ236" i="3"/>
  <c r="AQ237" i="3"/>
  <c r="AQ238" i="3"/>
  <c r="AQ239" i="3"/>
  <c r="AQ240" i="3"/>
  <c r="AQ241" i="3"/>
  <c r="AQ242" i="3"/>
  <c r="AQ243" i="3"/>
  <c r="AQ244" i="3"/>
  <c r="AQ245" i="3"/>
  <c r="AQ246" i="3"/>
  <c r="AQ247" i="3"/>
  <c r="AQ248" i="3"/>
  <c r="AQ249" i="3"/>
  <c r="AQ250" i="3"/>
  <c r="AQ251" i="3"/>
  <c r="AQ252" i="3"/>
  <c r="AQ253" i="3"/>
  <c r="AQ254" i="3"/>
  <c r="AQ255" i="3"/>
  <c r="AQ256" i="3"/>
  <c r="AQ257" i="3"/>
  <c r="AQ258" i="3"/>
  <c r="AQ259" i="3"/>
  <c r="AQ260" i="3"/>
  <c r="AQ261" i="3"/>
  <c r="AQ262" i="3"/>
  <c r="AQ263" i="3"/>
  <c r="AQ264" i="3"/>
  <c r="AQ265" i="3"/>
  <c r="AQ266" i="3"/>
  <c r="AQ267" i="3"/>
  <c r="AQ268" i="3"/>
  <c r="AQ269" i="3"/>
  <c r="AQ270" i="3"/>
  <c r="AQ271" i="3"/>
  <c r="AQ272" i="3"/>
  <c r="AQ273" i="3"/>
  <c r="AQ274" i="3"/>
  <c r="AQ275" i="3"/>
  <c r="AQ276" i="3"/>
  <c r="AQ277" i="3"/>
  <c r="AQ278" i="3"/>
  <c r="AQ279" i="3"/>
  <c r="AQ280" i="3"/>
  <c r="AQ281" i="3"/>
  <c r="AQ282" i="3"/>
  <c r="AQ283" i="3"/>
  <c r="AQ284" i="3"/>
  <c r="AQ285" i="3"/>
  <c r="AQ286" i="3"/>
  <c r="AQ287" i="3"/>
  <c r="AQ288" i="3"/>
  <c r="AQ289" i="3"/>
  <c r="AQ290" i="3"/>
  <c r="AQ291" i="3"/>
  <c r="AQ292" i="3"/>
  <c r="AQ293" i="3"/>
  <c r="AQ294" i="3"/>
  <c r="AQ295" i="3"/>
  <c r="AQ296" i="3"/>
  <c r="AQ297" i="3"/>
  <c r="AQ298" i="3"/>
  <c r="AQ299" i="3"/>
  <c r="AQ300" i="3"/>
  <c r="AQ301" i="3"/>
  <c r="AQ302" i="3"/>
  <c r="AQ303" i="3"/>
  <c r="AQ304" i="3"/>
  <c r="AQ305" i="3"/>
  <c r="AQ306" i="3"/>
  <c r="AQ307" i="3"/>
  <c r="AQ308" i="3"/>
  <c r="AQ309" i="3"/>
  <c r="AQ310" i="3"/>
  <c r="AQ311" i="3"/>
  <c r="AQ312" i="3"/>
  <c r="AQ313" i="3"/>
  <c r="AQ314" i="3"/>
  <c r="AQ315" i="3"/>
  <c r="AQ316" i="3"/>
  <c r="AQ317" i="3"/>
  <c r="AQ318" i="3"/>
  <c r="AQ319" i="3"/>
  <c r="AQ320" i="3"/>
  <c r="AQ321" i="3"/>
  <c r="AQ322" i="3"/>
  <c r="AQ323" i="3"/>
  <c r="AQ324" i="3"/>
  <c r="AQ325" i="3"/>
  <c r="AQ326" i="3"/>
  <c r="AQ327" i="3"/>
  <c r="AQ328" i="3"/>
  <c r="AQ329" i="3"/>
  <c r="AQ330" i="3"/>
  <c r="AQ331" i="3"/>
  <c r="AQ332" i="3"/>
  <c r="AQ333" i="3"/>
  <c r="AQ334" i="3"/>
  <c r="AQ335" i="3"/>
  <c r="AQ336" i="3"/>
  <c r="AQ337" i="3"/>
  <c r="AQ338" i="3"/>
  <c r="AQ339" i="3"/>
  <c r="AQ340" i="3"/>
  <c r="AQ341" i="3"/>
  <c r="AQ342" i="3"/>
  <c r="AQ343" i="3"/>
  <c r="AQ344" i="3"/>
  <c r="AQ345" i="3"/>
  <c r="AQ346" i="3"/>
  <c r="AQ347" i="3"/>
  <c r="AQ348" i="3"/>
  <c r="AQ349" i="3"/>
  <c r="AQ350" i="3"/>
  <c r="AQ351" i="3"/>
  <c r="AQ352" i="3"/>
  <c r="AQ353" i="3"/>
  <c r="AQ354" i="3"/>
  <c r="AQ355" i="3"/>
  <c r="AQ356" i="3"/>
  <c r="AQ357" i="3"/>
  <c r="AQ358" i="3"/>
  <c r="AQ359" i="3"/>
  <c r="AQ360" i="3"/>
  <c r="AQ361" i="3"/>
  <c r="AQ362" i="3"/>
  <c r="AQ363" i="3"/>
  <c r="AQ364" i="3"/>
  <c r="AQ365" i="3"/>
  <c r="AQ366" i="3"/>
  <c r="AQ367" i="3"/>
  <c r="AQ368" i="3"/>
  <c r="AQ369" i="3"/>
  <c r="AQ370" i="3"/>
  <c r="AQ371" i="3"/>
  <c r="AQ372" i="3"/>
  <c r="AQ373" i="3"/>
  <c r="AQ374" i="3"/>
  <c r="AQ375" i="3"/>
  <c r="AQ376" i="3"/>
  <c r="AQ377" i="3"/>
  <c r="AQ378" i="3"/>
  <c r="AQ379" i="3"/>
  <c r="AQ380" i="3"/>
  <c r="AQ381" i="3"/>
  <c r="AQ382" i="3"/>
  <c r="AQ383" i="3"/>
  <c r="AQ384" i="3"/>
  <c r="AQ385" i="3"/>
  <c r="AQ386" i="3"/>
  <c r="AQ387" i="3"/>
  <c r="AQ388" i="3"/>
  <c r="AQ389" i="3"/>
  <c r="AQ390" i="3"/>
  <c r="AQ391" i="3"/>
  <c r="AQ392" i="3"/>
  <c r="AQ393" i="3"/>
  <c r="AQ394" i="3"/>
  <c r="AQ395" i="3"/>
  <c r="AQ396" i="3"/>
  <c r="AQ397" i="3"/>
  <c r="AQ398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5" i="3"/>
  <c r="M5" i="3" s="1"/>
  <c r="B5" i="3"/>
  <c r="C5" i="3"/>
  <c r="O5" i="3" s="1"/>
  <c r="D5" i="3"/>
  <c r="P5" i="3" s="1"/>
  <c r="E5" i="3"/>
  <c r="F5" i="3"/>
  <c r="G5" i="3"/>
  <c r="H5" i="3"/>
  <c r="I5" i="3"/>
  <c r="J5" i="3"/>
  <c r="A6" i="3"/>
  <c r="M6" i="3" s="1"/>
  <c r="B6" i="3"/>
  <c r="C6" i="3"/>
  <c r="D6" i="3"/>
  <c r="P6" i="3" s="1"/>
  <c r="E6" i="3"/>
  <c r="F6" i="3"/>
  <c r="G6" i="3"/>
  <c r="H6" i="3"/>
  <c r="I6" i="3"/>
  <c r="J6" i="3"/>
  <c r="A7" i="3"/>
  <c r="M7" i="3" s="1"/>
  <c r="B7" i="3"/>
  <c r="C7" i="3"/>
  <c r="D7" i="3"/>
  <c r="E7" i="3"/>
  <c r="F7" i="3"/>
  <c r="BI7" i="3" s="1"/>
  <c r="G7" i="3"/>
  <c r="H7" i="3"/>
  <c r="I7" i="3"/>
  <c r="J7" i="3"/>
  <c r="A8" i="3"/>
  <c r="B8" i="3"/>
  <c r="C8" i="3"/>
  <c r="O8" i="3" s="1"/>
  <c r="D8" i="3"/>
  <c r="P8" i="3" s="1"/>
  <c r="E8" i="3"/>
  <c r="F8" i="3"/>
  <c r="G8" i="3"/>
  <c r="H8" i="3"/>
  <c r="I8" i="3"/>
  <c r="J8" i="3"/>
  <c r="A9" i="3"/>
  <c r="M9" i="3" s="1"/>
  <c r="B9" i="3"/>
  <c r="N9" i="3" s="1"/>
  <c r="C9" i="3"/>
  <c r="O9" i="3" s="1"/>
  <c r="D9" i="3"/>
  <c r="P9" i="3" s="1"/>
  <c r="E9" i="3"/>
  <c r="Q9" i="3" s="1"/>
  <c r="F9" i="3"/>
  <c r="G9" i="3"/>
  <c r="H9" i="3"/>
  <c r="I9" i="3"/>
  <c r="J9" i="3"/>
  <c r="A10" i="3"/>
  <c r="B10" i="3"/>
  <c r="N10" i="3" s="1"/>
  <c r="C10" i="3"/>
  <c r="O10" i="3" s="1"/>
  <c r="D10" i="3"/>
  <c r="AW10" i="3" s="1"/>
  <c r="E10" i="3"/>
  <c r="F10" i="3"/>
  <c r="G10" i="3"/>
  <c r="H10" i="3"/>
  <c r="I10" i="3"/>
  <c r="J10" i="3"/>
  <c r="A11" i="3"/>
  <c r="B11" i="3"/>
  <c r="C11" i="3"/>
  <c r="D11" i="3"/>
  <c r="P11" i="3" s="1"/>
  <c r="E11" i="3"/>
  <c r="F11" i="3"/>
  <c r="G11" i="3"/>
  <c r="H11" i="3"/>
  <c r="I11" i="3"/>
  <c r="J11" i="3"/>
  <c r="A12" i="3"/>
  <c r="M12" i="3" s="1"/>
  <c r="B12" i="3"/>
  <c r="N12" i="3" s="1"/>
  <c r="C12" i="3"/>
  <c r="O12" i="3" s="1"/>
  <c r="D12" i="3"/>
  <c r="AW12" i="3" s="1"/>
  <c r="E12" i="3"/>
  <c r="F12" i="3"/>
  <c r="G12" i="3"/>
  <c r="H12" i="3"/>
  <c r="I12" i="3"/>
  <c r="J12" i="3"/>
  <c r="A13" i="3"/>
  <c r="M13" i="3" s="1"/>
  <c r="B13" i="3"/>
  <c r="C13" i="3"/>
  <c r="D13" i="3"/>
  <c r="P13" i="3" s="1"/>
  <c r="E13" i="3"/>
  <c r="F13" i="3"/>
  <c r="G13" i="3"/>
  <c r="H13" i="3"/>
  <c r="I13" i="3"/>
  <c r="J13" i="3"/>
  <c r="A14" i="3"/>
  <c r="M14" i="3" s="1"/>
  <c r="B14" i="3"/>
  <c r="N14" i="3" s="1"/>
  <c r="C14" i="3"/>
  <c r="O14" i="3" s="1"/>
  <c r="D14" i="3"/>
  <c r="P14" i="3" s="1"/>
  <c r="E14" i="3"/>
  <c r="BC14" i="3" s="1"/>
  <c r="F14" i="3"/>
  <c r="G14" i="3"/>
  <c r="H14" i="3"/>
  <c r="I14" i="3"/>
  <c r="J14" i="3"/>
  <c r="A15" i="3"/>
  <c r="M15" i="3" s="1"/>
  <c r="B15" i="3"/>
  <c r="C15" i="3"/>
  <c r="D15" i="3"/>
  <c r="AW15" i="3" s="1"/>
  <c r="E15" i="3"/>
  <c r="F15" i="3"/>
  <c r="G15" i="3"/>
  <c r="H15" i="3"/>
  <c r="I15" i="3"/>
  <c r="J15" i="3"/>
  <c r="A16" i="3"/>
  <c r="B16" i="3"/>
  <c r="N16" i="3" s="1"/>
  <c r="C16" i="3"/>
  <c r="D16" i="3"/>
  <c r="P16" i="3" s="1"/>
  <c r="E16" i="3"/>
  <c r="Q16" i="3" s="1"/>
  <c r="F16" i="3"/>
  <c r="G16" i="3"/>
  <c r="H16" i="3"/>
  <c r="I16" i="3"/>
  <c r="J16" i="3"/>
  <c r="A17" i="3"/>
  <c r="M17" i="3" s="1"/>
  <c r="B17" i="3"/>
  <c r="N17" i="3" s="1"/>
  <c r="C17" i="3"/>
  <c r="D17" i="3"/>
  <c r="AW17" i="3" s="1"/>
  <c r="E17" i="3"/>
  <c r="Q17" i="3" s="1"/>
  <c r="F17" i="3"/>
  <c r="G17" i="3"/>
  <c r="H17" i="3"/>
  <c r="I17" i="3"/>
  <c r="J17" i="3"/>
  <c r="A18" i="3"/>
  <c r="M18" i="3" s="1"/>
  <c r="B18" i="3"/>
  <c r="N18" i="3" s="1"/>
  <c r="C18" i="3"/>
  <c r="O18" i="3" s="1"/>
  <c r="D18" i="3"/>
  <c r="AW18" i="3" s="1"/>
  <c r="E18" i="3"/>
  <c r="F18" i="3"/>
  <c r="G18" i="3"/>
  <c r="H18" i="3"/>
  <c r="I18" i="3"/>
  <c r="J18" i="3"/>
  <c r="A19" i="3"/>
  <c r="M19" i="3" s="1"/>
  <c r="B19" i="3"/>
  <c r="N19" i="3" s="1"/>
  <c r="C19" i="3"/>
  <c r="O19" i="3" s="1"/>
  <c r="D19" i="3"/>
  <c r="E19" i="3"/>
  <c r="F19" i="3"/>
  <c r="G19" i="3"/>
  <c r="H19" i="3"/>
  <c r="I19" i="3"/>
  <c r="J19" i="3"/>
  <c r="A20" i="3"/>
  <c r="M20" i="3" s="1"/>
  <c r="B20" i="3"/>
  <c r="N20" i="3" s="1"/>
  <c r="C20" i="3"/>
  <c r="O20" i="3" s="1"/>
  <c r="D20" i="3"/>
  <c r="P20" i="3" s="1"/>
  <c r="E20" i="3"/>
  <c r="F20" i="3"/>
  <c r="G20" i="3"/>
  <c r="H20" i="3"/>
  <c r="I20" i="3"/>
  <c r="J20" i="3"/>
  <c r="A21" i="3"/>
  <c r="M21" i="3" s="1"/>
  <c r="B21" i="3"/>
  <c r="N21" i="3" s="1"/>
  <c r="C21" i="3"/>
  <c r="O21" i="3" s="1"/>
  <c r="D21" i="3"/>
  <c r="P21" i="3" s="1"/>
  <c r="E21" i="3"/>
  <c r="F21" i="3"/>
  <c r="G21" i="3"/>
  <c r="H21" i="3"/>
  <c r="I21" i="3"/>
  <c r="J21" i="3"/>
  <c r="A22" i="3"/>
  <c r="M22" i="3" s="1"/>
  <c r="B22" i="3"/>
  <c r="N22" i="3" s="1"/>
  <c r="C22" i="3"/>
  <c r="D22" i="3"/>
  <c r="P22" i="3" s="1"/>
  <c r="E22" i="3"/>
  <c r="F22" i="3"/>
  <c r="G22" i="3"/>
  <c r="H22" i="3"/>
  <c r="I22" i="3"/>
  <c r="J22" i="3"/>
  <c r="A23" i="3"/>
  <c r="M23" i="3" s="1"/>
  <c r="B23" i="3"/>
  <c r="N23" i="3" s="1"/>
  <c r="C23" i="3"/>
  <c r="D23" i="3"/>
  <c r="P23" i="3" s="1"/>
  <c r="E23" i="3"/>
  <c r="F23" i="3"/>
  <c r="G23" i="3"/>
  <c r="H23" i="3"/>
  <c r="I23" i="3"/>
  <c r="J23" i="3"/>
  <c r="A24" i="3"/>
  <c r="M24" i="3" s="1"/>
  <c r="B24" i="3"/>
  <c r="N24" i="3" s="1"/>
  <c r="C24" i="3"/>
  <c r="D24" i="3"/>
  <c r="E24" i="3"/>
  <c r="F24" i="3"/>
  <c r="G24" i="3"/>
  <c r="H24" i="3"/>
  <c r="I24" i="3"/>
  <c r="J24" i="3"/>
  <c r="A25" i="3"/>
  <c r="M25" i="3" s="1"/>
  <c r="B25" i="3"/>
  <c r="C25" i="3"/>
  <c r="D25" i="3"/>
  <c r="P25" i="3" s="1"/>
  <c r="E25" i="3"/>
  <c r="F25" i="3"/>
  <c r="G25" i="3"/>
  <c r="H25" i="3"/>
  <c r="I25" i="3"/>
  <c r="J25" i="3"/>
  <c r="A26" i="3"/>
  <c r="M26" i="3" s="1"/>
  <c r="B26" i="3"/>
  <c r="N26" i="3" s="1"/>
  <c r="C26" i="3"/>
  <c r="D26" i="3"/>
  <c r="P26" i="3" s="1"/>
  <c r="E26" i="3"/>
  <c r="F26" i="3"/>
  <c r="G26" i="3"/>
  <c r="H26" i="3"/>
  <c r="I26" i="3"/>
  <c r="J26" i="3"/>
  <c r="A27" i="3"/>
  <c r="M27" i="3" s="1"/>
  <c r="B27" i="3"/>
  <c r="N27" i="3" s="1"/>
  <c r="C27" i="3"/>
  <c r="D27" i="3"/>
  <c r="E27" i="3"/>
  <c r="F27" i="3"/>
  <c r="G27" i="3"/>
  <c r="H27" i="3"/>
  <c r="I27" i="3"/>
  <c r="J27" i="3"/>
  <c r="A28" i="3"/>
  <c r="M28" i="3" s="1"/>
  <c r="B28" i="3"/>
  <c r="N28" i="3" s="1"/>
  <c r="C28" i="3"/>
  <c r="D28" i="3"/>
  <c r="E28" i="3"/>
  <c r="F28" i="3"/>
  <c r="G28" i="3"/>
  <c r="H28" i="3"/>
  <c r="I28" i="3"/>
  <c r="J28" i="3"/>
  <c r="A29" i="3"/>
  <c r="M29" i="3" s="1"/>
  <c r="B29" i="3"/>
  <c r="N29" i="3" s="1"/>
  <c r="C29" i="3"/>
  <c r="O29" i="3" s="1"/>
  <c r="D29" i="3"/>
  <c r="E29" i="3"/>
  <c r="F29" i="3"/>
  <c r="G29" i="3"/>
  <c r="H29" i="3"/>
  <c r="I29" i="3"/>
  <c r="J29" i="3"/>
  <c r="A30" i="3"/>
  <c r="B30" i="3"/>
  <c r="C30" i="3"/>
  <c r="O30" i="3" s="1"/>
  <c r="D30" i="3"/>
  <c r="E30" i="3"/>
  <c r="F30" i="3"/>
  <c r="G30" i="3"/>
  <c r="H30" i="3"/>
  <c r="I30" i="3"/>
  <c r="J30" i="3"/>
  <c r="A31" i="3"/>
  <c r="M31" i="3" s="1"/>
  <c r="B31" i="3"/>
  <c r="C31" i="3"/>
  <c r="O31" i="3" s="1"/>
  <c r="D31" i="3"/>
  <c r="E31" i="3"/>
  <c r="F31" i="3"/>
  <c r="G31" i="3"/>
  <c r="H31" i="3"/>
  <c r="I31" i="3"/>
  <c r="J31" i="3"/>
  <c r="A32" i="3"/>
  <c r="M32" i="3" s="1"/>
  <c r="B32" i="3"/>
  <c r="N32" i="3" s="1"/>
  <c r="C32" i="3"/>
  <c r="O32" i="3" s="1"/>
  <c r="D32" i="3"/>
  <c r="E32" i="3"/>
  <c r="F32" i="3"/>
  <c r="G32" i="3"/>
  <c r="H32" i="3"/>
  <c r="I32" i="3"/>
  <c r="J32" i="3"/>
  <c r="A33" i="3"/>
  <c r="B33" i="3"/>
  <c r="N33" i="3" s="1"/>
  <c r="C33" i="3"/>
  <c r="D33" i="3"/>
  <c r="E33" i="3"/>
  <c r="F33" i="3"/>
  <c r="G33" i="3"/>
  <c r="H33" i="3"/>
  <c r="I33" i="3"/>
  <c r="J33" i="3"/>
  <c r="A34" i="3"/>
  <c r="M34" i="3" s="1"/>
  <c r="B34" i="3"/>
  <c r="C34" i="3"/>
  <c r="O34" i="3" s="1"/>
  <c r="D34" i="3"/>
  <c r="E34" i="3"/>
  <c r="F34" i="3"/>
  <c r="G34" i="3"/>
  <c r="H34" i="3"/>
  <c r="I34" i="3"/>
  <c r="J34" i="3"/>
  <c r="A35" i="3"/>
  <c r="M35" i="3" s="1"/>
  <c r="B35" i="3"/>
  <c r="C35" i="3"/>
  <c r="O35" i="3" s="1"/>
  <c r="D35" i="3"/>
  <c r="E35" i="3"/>
  <c r="F35" i="3"/>
  <c r="G35" i="3"/>
  <c r="H35" i="3"/>
  <c r="I35" i="3"/>
  <c r="J35" i="3"/>
  <c r="A36" i="3"/>
  <c r="M36" i="3" s="1"/>
  <c r="B36" i="3"/>
  <c r="N36" i="3" s="1"/>
  <c r="C36" i="3"/>
  <c r="D36" i="3"/>
  <c r="E36" i="3"/>
  <c r="F36" i="3"/>
  <c r="G36" i="3"/>
  <c r="H36" i="3"/>
  <c r="I36" i="3"/>
  <c r="J36" i="3"/>
  <c r="A37" i="3"/>
  <c r="M37" i="3" s="1"/>
  <c r="B37" i="3"/>
  <c r="N37" i="3" s="1"/>
  <c r="C37" i="3"/>
  <c r="D37" i="3"/>
  <c r="E37" i="3"/>
  <c r="F37" i="3"/>
  <c r="G37" i="3"/>
  <c r="H37" i="3"/>
  <c r="I37" i="3"/>
  <c r="J37" i="3"/>
  <c r="A38" i="3"/>
  <c r="M38" i="3" s="1"/>
  <c r="B38" i="3"/>
  <c r="N38" i="3" s="1"/>
  <c r="C38" i="3"/>
  <c r="AQ38" i="3" s="1"/>
  <c r="D38" i="3"/>
  <c r="E38" i="3"/>
  <c r="F38" i="3"/>
  <c r="G38" i="3"/>
  <c r="H38" i="3"/>
  <c r="I38" i="3"/>
  <c r="J38" i="3"/>
  <c r="A39" i="3"/>
  <c r="M39" i="3" s="1"/>
  <c r="B39" i="3"/>
  <c r="C39" i="3"/>
  <c r="D39" i="3"/>
  <c r="E39" i="3"/>
  <c r="F39" i="3"/>
  <c r="G39" i="3"/>
  <c r="H39" i="3"/>
  <c r="I39" i="3"/>
  <c r="J39" i="3"/>
  <c r="A40" i="3"/>
  <c r="M40" i="3" s="1"/>
  <c r="B40" i="3"/>
  <c r="N40" i="3" s="1"/>
  <c r="C40" i="3"/>
  <c r="D40" i="3"/>
  <c r="E40" i="3"/>
  <c r="F40" i="3"/>
  <c r="G40" i="3"/>
  <c r="H40" i="3"/>
  <c r="I40" i="3"/>
  <c r="J40" i="3"/>
  <c r="A41" i="3"/>
  <c r="M41" i="3" s="1"/>
  <c r="B41" i="3"/>
  <c r="N41" i="3" s="1"/>
  <c r="C41" i="3"/>
  <c r="D41" i="3"/>
  <c r="E41" i="3"/>
  <c r="F41" i="3"/>
  <c r="G41" i="3"/>
  <c r="H41" i="3"/>
  <c r="I41" i="3"/>
  <c r="J41" i="3"/>
  <c r="A42" i="3"/>
  <c r="M42" i="3" s="1"/>
  <c r="B42" i="3"/>
  <c r="N42" i="3" s="1"/>
  <c r="C42" i="3"/>
  <c r="O42" i="3" s="1"/>
  <c r="D42" i="3"/>
  <c r="E42" i="3"/>
  <c r="F42" i="3"/>
  <c r="G42" i="3"/>
  <c r="H42" i="3"/>
  <c r="I42" i="3"/>
  <c r="J42" i="3"/>
  <c r="A43" i="3"/>
  <c r="M43" i="3" s="1"/>
  <c r="B43" i="3"/>
  <c r="C43" i="3"/>
  <c r="D43" i="3"/>
  <c r="E43" i="3"/>
  <c r="F43" i="3"/>
  <c r="G43" i="3"/>
  <c r="H43" i="3"/>
  <c r="I43" i="3"/>
  <c r="J43" i="3"/>
  <c r="A44" i="3"/>
  <c r="M44" i="3" s="1"/>
  <c r="B44" i="3"/>
  <c r="N44" i="3" s="1"/>
  <c r="C44" i="3"/>
  <c r="AQ44" i="3" s="1"/>
  <c r="D44" i="3"/>
  <c r="E44" i="3"/>
  <c r="F44" i="3"/>
  <c r="G44" i="3"/>
  <c r="H44" i="3"/>
  <c r="I44" i="3"/>
  <c r="J44" i="3"/>
  <c r="A45" i="3"/>
  <c r="M45" i="3" s="1"/>
  <c r="B45" i="3"/>
  <c r="N45" i="3" s="1"/>
  <c r="C45" i="3"/>
  <c r="O45" i="3" s="1"/>
  <c r="D45" i="3"/>
  <c r="E45" i="3"/>
  <c r="F45" i="3"/>
  <c r="G45" i="3"/>
  <c r="H45" i="3"/>
  <c r="I45" i="3"/>
  <c r="J45" i="3"/>
  <c r="A46" i="3"/>
  <c r="M46" i="3" s="1"/>
  <c r="B46" i="3"/>
  <c r="N46" i="3" s="1"/>
  <c r="C46" i="3"/>
  <c r="O46" i="3" s="1"/>
  <c r="D46" i="3"/>
  <c r="E46" i="3"/>
  <c r="F46" i="3"/>
  <c r="G46" i="3"/>
  <c r="H46" i="3"/>
  <c r="I46" i="3"/>
  <c r="J46" i="3"/>
  <c r="A47" i="3"/>
  <c r="M47" i="3" s="1"/>
  <c r="B47" i="3"/>
  <c r="N47" i="3" s="1"/>
  <c r="C47" i="3"/>
  <c r="D47" i="3"/>
  <c r="E47" i="3"/>
  <c r="F47" i="3"/>
  <c r="G47" i="3"/>
  <c r="H47" i="3"/>
  <c r="I47" i="3"/>
  <c r="J47" i="3"/>
  <c r="A48" i="3"/>
  <c r="M48" i="3" s="1"/>
  <c r="B48" i="3"/>
  <c r="C48" i="3"/>
  <c r="O48" i="3" s="1"/>
  <c r="D48" i="3"/>
  <c r="E48" i="3"/>
  <c r="F48" i="3"/>
  <c r="G48" i="3"/>
  <c r="H48" i="3"/>
  <c r="I48" i="3"/>
  <c r="J48" i="3"/>
  <c r="A49" i="3"/>
  <c r="M49" i="3" s="1"/>
  <c r="B49" i="3"/>
  <c r="N49" i="3" s="1"/>
  <c r="C49" i="3"/>
  <c r="D49" i="3"/>
  <c r="E49" i="3"/>
  <c r="F49" i="3"/>
  <c r="G49" i="3"/>
  <c r="H49" i="3"/>
  <c r="I49" i="3"/>
  <c r="J49" i="3"/>
  <c r="A50" i="3"/>
  <c r="M50" i="3" s="1"/>
  <c r="B50" i="3"/>
  <c r="C50" i="3"/>
  <c r="D50" i="3"/>
  <c r="E50" i="3"/>
  <c r="F50" i="3"/>
  <c r="G50" i="3"/>
  <c r="H50" i="3"/>
  <c r="I50" i="3"/>
  <c r="J50" i="3"/>
  <c r="A51" i="3"/>
  <c r="M51" i="3" s="1"/>
  <c r="B51" i="3"/>
  <c r="N51" i="3" s="1"/>
  <c r="C51" i="3"/>
  <c r="D51" i="3"/>
  <c r="E51" i="3"/>
  <c r="F51" i="3"/>
  <c r="G51" i="3"/>
  <c r="H51" i="3"/>
  <c r="I51" i="3"/>
  <c r="J51" i="3"/>
  <c r="A52" i="3"/>
  <c r="M52" i="3" s="1"/>
  <c r="B52" i="3"/>
  <c r="N52" i="3" s="1"/>
  <c r="C52" i="3"/>
  <c r="D52" i="3"/>
  <c r="E52" i="3"/>
  <c r="F52" i="3"/>
  <c r="G52" i="3"/>
  <c r="H52" i="3"/>
  <c r="I52" i="3"/>
  <c r="J52" i="3"/>
  <c r="A53" i="3"/>
  <c r="M53" i="3" s="1"/>
  <c r="B53" i="3"/>
  <c r="N53" i="3" s="1"/>
  <c r="C53" i="3"/>
  <c r="D53" i="3"/>
  <c r="E53" i="3"/>
  <c r="F53" i="3"/>
  <c r="G53" i="3"/>
  <c r="H53" i="3"/>
  <c r="I53" i="3"/>
  <c r="J53" i="3"/>
  <c r="A54" i="3"/>
  <c r="M54" i="3" s="1"/>
  <c r="B54" i="3"/>
  <c r="N54" i="3" s="1"/>
  <c r="C54" i="3"/>
  <c r="D54" i="3"/>
  <c r="E54" i="3"/>
  <c r="F54" i="3"/>
  <c r="G54" i="3"/>
  <c r="H54" i="3"/>
  <c r="I54" i="3"/>
  <c r="J54" i="3"/>
  <c r="A55" i="3"/>
  <c r="M55" i="3" s="1"/>
  <c r="B55" i="3"/>
  <c r="N55" i="3" s="1"/>
  <c r="C55" i="3"/>
  <c r="D55" i="3"/>
  <c r="E55" i="3"/>
  <c r="F55" i="3"/>
  <c r="G55" i="3"/>
  <c r="H55" i="3"/>
  <c r="I55" i="3"/>
  <c r="J55" i="3"/>
  <c r="A56" i="3"/>
  <c r="M56" i="3" s="1"/>
  <c r="B56" i="3"/>
  <c r="C56" i="3"/>
  <c r="D56" i="3"/>
  <c r="E56" i="3"/>
  <c r="F56" i="3"/>
  <c r="G56" i="3"/>
  <c r="H56" i="3"/>
  <c r="I56" i="3"/>
  <c r="J56" i="3"/>
  <c r="A57" i="3"/>
  <c r="M57" i="3" s="1"/>
  <c r="B57" i="3"/>
  <c r="N57" i="3" s="1"/>
  <c r="C57" i="3"/>
  <c r="D57" i="3"/>
  <c r="E57" i="3"/>
  <c r="F57" i="3"/>
  <c r="G57" i="3"/>
  <c r="H57" i="3"/>
  <c r="I57" i="3"/>
  <c r="J57" i="3"/>
  <c r="A58" i="3"/>
  <c r="M58" i="3" s="1"/>
  <c r="B58" i="3"/>
  <c r="N58" i="3" s="1"/>
  <c r="C58" i="3"/>
  <c r="D58" i="3"/>
  <c r="E58" i="3"/>
  <c r="F58" i="3"/>
  <c r="G58" i="3"/>
  <c r="H58" i="3"/>
  <c r="I58" i="3"/>
  <c r="J58" i="3"/>
  <c r="A59" i="3"/>
  <c r="M59" i="3" s="1"/>
  <c r="B59" i="3"/>
  <c r="N59" i="3" s="1"/>
  <c r="C59" i="3"/>
  <c r="D59" i="3"/>
  <c r="E59" i="3"/>
  <c r="F59" i="3"/>
  <c r="G59" i="3"/>
  <c r="H59" i="3"/>
  <c r="I59" i="3"/>
  <c r="J59" i="3"/>
  <c r="A60" i="3"/>
  <c r="M60" i="3" s="1"/>
  <c r="B60" i="3"/>
  <c r="N60" i="3" s="1"/>
  <c r="C60" i="3"/>
  <c r="D60" i="3"/>
  <c r="E60" i="3"/>
  <c r="F60" i="3"/>
  <c r="G60" i="3"/>
  <c r="H60" i="3"/>
  <c r="I60" i="3"/>
  <c r="J60" i="3"/>
  <c r="A61" i="3"/>
  <c r="M61" i="3" s="1"/>
  <c r="B61" i="3"/>
  <c r="N61" i="3" s="1"/>
  <c r="C61" i="3"/>
  <c r="D61" i="3"/>
  <c r="E61" i="3"/>
  <c r="F61" i="3"/>
  <c r="G61" i="3"/>
  <c r="H61" i="3"/>
  <c r="I61" i="3"/>
  <c r="J61" i="3"/>
  <c r="A62" i="3"/>
  <c r="M62" i="3" s="1"/>
  <c r="B62" i="3"/>
  <c r="C62" i="3"/>
  <c r="D62" i="3"/>
  <c r="E62" i="3"/>
  <c r="F62" i="3"/>
  <c r="G62" i="3"/>
  <c r="H62" i="3"/>
  <c r="I62" i="3"/>
  <c r="J62" i="3"/>
  <c r="A63" i="3"/>
  <c r="M63" i="3" s="1"/>
  <c r="B63" i="3"/>
  <c r="C63" i="3"/>
  <c r="D63" i="3"/>
  <c r="E63" i="3"/>
  <c r="F63" i="3"/>
  <c r="G63" i="3"/>
  <c r="H63" i="3"/>
  <c r="I63" i="3"/>
  <c r="J63" i="3"/>
  <c r="A64" i="3"/>
  <c r="M64" i="3" s="1"/>
  <c r="B64" i="3"/>
  <c r="C64" i="3"/>
  <c r="D64" i="3"/>
  <c r="E64" i="3"/>
  <c r="F64" i="3"/>
  <c r="G64" i="3"/>
  <c r="H64" i="3"/>
  <c r="I64" i="3"/>
  <c r="J64" i="3"/>
  <c r="A65" i="3"/>
  <c r="B65" i="3"/>
  <c r="C65" i="3"/>
  <c r="D65" i="3"/>
  <c r="E65" i="3"/>
  <c r="F65" i="3"/>
  <c r="G65" i="3"/>
  <c r="H65" i="3"/>
  <c r="I65" i="3"/>
  <c r="J65" i="3"/>
  <c r="A66" i="3"/>
  <c r="B66" i="3"/>
  <c r="C66" i="3"/>
  <c r="D66" i="3"/>
  <c r="E66" i="3"/>
  <c r="F66" i="3"/>
  <c r="G66" i="3"/>
  <c r="H66" i="3"/>
  <c r="I66" i="3"/>
  <c r="J66" i="3"/>
  <c r="A67" i="3"/>
  <c r="B67" i="3"/>
  <c r="C67" i="3"/>
  <c r="D67" i="3"/>
  <c r="E67" i="3"/>
  <c r="F67" i="3"/>
  <c r="G67" i="3"/>
  <c r="H67" i="3"/>
  <c r="I67" i="3"/>
  <c r="J67" i="3"/>
  <c r="A68" i="3"/>
  <c r="B68" i="3"/>
  <c r="C68" i="3"/>
  <c r="D68" i="3"/>
  <c r="E68" i="3"/>
  <c r="F68" i="3"/>
  <c r="G68" i="3"/>
  <c r="H68" i="3"/>
  <c r="I68" i="3"/>
  <c r="J68" i="3"/>
  <c r="A69" i="3"/>
  <c r="B69" i="3"/>
  <c r="C69" i="3"/>
  <c r="D69" i="3"/>
  <c r="E69" i="3"/>
  <c r="F69" i="3"/>
  <c r="G69" i="3"/>
  <c r="H69" i="3"/>
  <c r="I69" i="3"/>
  <c r="J69" i="3"/>
  <c r="A70" i="3"/>
  <c r="B70" i="3"/>
  <c r="C70" i="3"/>
  <c r="D70" i="3"/>
  <c r="E70" i="3"/>
  <c r="F70" i="3"/>
  <c r="G70" i="3"/>
  <c r="H70" i="3"/>
  <c r="I70" i="3"/>
  <c r="J70" i="3"/>
  <c r="A71" i="3"/>
  <c r="B71" i="3"/>
  <c r="C71" i="3"/>
  <c r="D71" i="3"/>
  <c r="E71" i="3"/>
  <c r="F71" i="3"/>
  <c r="G71" i="3"/>
  <c r="H71" i="3"/>
  <c r="I71" i="3"/>
  <c r="J71" i="3"/>
  <c r="A72" i="3"/>
  <c r="B72" i="3"/>
  <c r="C72" i="3"/>
  <c r="D72" i="3"/>
  <c r="E72" i="3"/>
  <c r="F72" i="3"/>
  <c r="G72" i="3"/>
  <c r="H72" i="3"/>
  <c r="I72" i="3"/>
  <c r="J72" i="3"/>
  <c r="A73" i="3"/>
  <c r="B73" i="3"/>
  <c r="C73" i="3"/>
  <c r="D73" i="3"/>
  <c r="E73" i="3"/>
  <c r="F73" i="3"/>
  <c r="G73" i="3"/>
  <c r="H73" i="3"/>
  <c r="I73" i="3"/>
  <c r="J73" i="3"/>
  <c r="A74" i="3"/>
  <c r="B74" i="3"/>
  <c r="C74" i="3"/>
  <c r="D74" i="3"/>
  <c r="E74" i="3"/>
  <c r="F74" i="3"/>
  <c r="G74" i="3"/>
  <c r="H74" i="3"/>
  <c r="I74" i="3"/>
  <c r="J74" i="3"/>
  <c r="A75" i="3"/>
  <c r="B75" i="3"/>
  <c r="C75" i="3"/>
  <c r="D75" i="3"/>
  <c r="E75" i="3"/>
  <c r="F75" i="3"/>
  <c r="G75" i="3"/>
  <c r="H75" i="3"/>
  <c r="I75" i="3"/>
  <c r="J75" i="3"/>
  <c r="A76" i="3"/>
  <c r="B76" i="3"/>
  <c r="C76" i="3"/>
  <c r="D76" i="3"/>
  <c r="E76" i="3"/>
  <c r="F76" i="3"/>
  <c r="G76" i="3"/>
  <c r="H76" i="3"/>
  <c r="I76" i="3"/>
  <c r="J76" i="3"/>
  <c r="A77" i="3"/>
  <c r="B77" i="3"/>
  <c r="C77" i="3"/>
  <c r="D77" i="3"/>
  <c r="E77" i="3"/>
  <c r="F77" i="3"/>
  <c r="G77" i="3"/>
  <c r="H77" i="3"/>
  <c r="I77" i="3"/>
  <c r="J77" i="3"/>
  <c r="A78" i="3"/>
  <c r="B78" i="3"/>
  <c r="C78" i="3"/>
  <c r="D78" i="3"/>
  <c r="E78" i="3"/>
  <c r="F78" i="3"/>
  <c r="G78" i="3"/>
  <c r="H78" i="3"/>
  <c r="I78" i="3"/>
  <c r="J78" i="3"/>
  <c r="A79" i="3"/>
  <c r="B79" i="3"/>
  <c r="C79" i="3"/>
  <c r="D79" i="3"/>
  <c r="E79" i="3"/>
  <c r="F79" i="3"/>
  <c r="G79" i="3"/>
  <c r="H79" i="3"/>
  <c r="I79" i="3"/>
  <c r="J79" i="3"/>
  <c r="A80" i="3"/>
  <c r="B80" i="3"/>
  <c r="C80" i="3"/>
  <c r="D80" i="3"/>
  <c r="E80" i="3"/>
  <c r="F80" i="3"/>
  <c r="G80" i="3"/>
  <c r="H80" i="3"/>
  <c r="I80" i="3"/>
  <c r="J80" i="3"/>
  <c r="A81" i="3"/>
  <c r="B81" i="3"/>
  <c r="C81" i="3"/>
  <c r="D81" i="3"/>
  <c r="E81" i="3"/>
  <c r="F81" i="3"/>
  <c r="G81" i="3"/>
  <c r="H81" i="3"/>
  <c r="I81" i="3"/>
  <c r="J81" i="3"/>
  <c r="A82" i="3"/>
  <c r="B82" i="3"/>
  <c r="C82" i="3"/>
  <c r="D82" i="3"/>
  <c r="E82" i="3"/>
  <c r="F82" i="3"/>
  <c r="G82" i="3"/>
  <c r="H82" i="3"/>
  <c r="I82" i="3"/>
  <c r="J82" i="3"/>
  <c r="A83" i="3"/>
  <c r="B83" i="3"/>
  <c r="C83" i="3"/>
  <c r="D83" i="3"/>
  <c r="E83" i="3"/>
  <c r="F83" i="3"/>
  <c r="G83" i="3"/>
  <c r="H83" i="3"/>
  <c r="I83" i="3"/>
  <c r="J83" i="3"/>
  <c r="A84" i="3"/>
  <c r="B84" i="3"/>
  <c r="C84" i="3"/>
  <c r="D84" i="3"/>
  <c r="E84" i="3"/>
  <c r="F84" i="3"/>
  <c r="G84" i="3"/>
  <c r="H84" i="3"/>
  <c r="I84" i="3"/>
  <c r="J84" i="3"/>
  <c r="A85" i="3"/>
  <c r="B85" i="3"/>
  <c r="C85" i="3"/>
  <c r="D85" i="3"/>
  <c r="E85" i="3"/>
  <c r="F85" i="3"/>
  <c r="G85" i="3"/>
  <c r="H85" i="3"/>
  <c r="I85" i="3"/>
  <c r="J85" i="3"/>
  <c r="A86" i="3"/>
  <c r="B86" i="3"/>
  <c r="C86" i="3"/>
  <c r="D86" i="3"/>
  <c r="E86" i="3"/>
  <c r="F86" i="3"/>
  <c r="G86" i="3"/>
  <c r="H86" i="3"/>
  <c r="I86" i="3"/>
  <c r="J86" i="3"/>
  <c r="A87" i="3"/>
  <c r="B87" i="3"/>
  <c r="C87" i="3"/>
  <c r="D87" i="3"/>
  <c r="E87" i="3"/>
  <c r="F87" i="3"/>
  <c r="G87" i="3"/>
  <c r="H87" i="3"/>
  <c r="I87" i="3"/>
  <c r="J87" i="3"/>
  <c r="A88" i="3"/>
  <c r="B88" i="3"/>
  <c r="C88" i="3"/>
  <c r="D88" i="3"/>
  <c r="E88" i="3"/>
  <c r="F88" i="3"/>
  <c r="G88" i="3"/>
  <c r="H88" i="3"/>
  <c r="I88" i="3"/>
  <c r="J88" i="3"/>
  <c r="A89" i="3"/>
  <c r="B89" i="3"/>
  <c r="C89" i="3"/>
  <c r="D89" i="3"/>
  <c r="E89" i="3"/>
  <c r="F89" i="3"/>
  <c r="G89" i="3"/>
  <c r="H89" i="3"/>
  <c r="I89" i="3"/>
  <c r="J89" i="3"/>
  <c r="A90" i="3"/>
  <c r="B90" i="3"/>
  <c r="C90" i="3"/>
  <c r="D90" i="3"/>
  <c r="E90" i="3"/>
  <c r="F90" i="3"/>
  <c r="G90" i="3"/>
  <c r="H90" i="3"/>
  <c r="I90" i="3"/>
  <c r="J90" i="3"/>
  <c r="A91" i="3"/>
  <c r="B91" i="3"/>
  <c r="C91" i="3"/>
  <c r="D91" i="3"/>
  <c r="E91" i="3"/>
  <c r="F91" i="3"/>
  <c r="G91" i="3"/>
  <c r="H91" i="3"/>
  <c r="I91" i="3"/>
  <c r="J91" i="3"/>
  <c r="A92" i="3"/>
  <c r="B92" i="3"/>
  <c r="C92" i="3"/>
  <c r="D92" i="3"/>
  <c r="E92" i="3"/>
  <c r="F92" i="3"/>
  <c r="G92" i="3"/>
  <c r="H92" i="3"/>
  <c r="I92" i="3"/>
  <c r="J92" i="3"/>
  <c r="A93" i="3"/>
  <c r="B93" i="3"/>
  <c r="C93" i="3"/>
  <c r="D93" i="3"/>
  <c r="E93" i="3"/>
  <c r="F93" i="3"/>
  <c r="G93" i="3"/>
  <c r="H93" i="3"/>
  <c r="I93" i="3"/>
  <c r="J93" i="3"/>
  <c r="A94" i="3"/>
  <c r="B94" i="3"/>
  <c r="C94" i="3"/>
  <c r="D94" i="3"/>
  <c r="E94" i="3"/>
  <c r="F94" i="3"/>
  <c r="G94" i="3"/>
  <c r="H94" i="3"/>
  <c r="I94" i="3"/>
  <c r="J94" i="3"/>
  <c r="A95" i="3"/>
  <c r="B95" i="3"/>
  <c r="C95" i="3"/>
  <c r="D95" i="3"/>
  <c r="E95" i="3"/>
  <c r="F95" i="3"/>
  <c r="G95" i="3"/>
  <c r="H95" i="3"/>
  <c r="I95" i="3"/>
  <c r="J95" i="3"/>
  <c r="A96" i="3"/>
  <c r="B96" i="3"/>
  <c r="C96" i="3"/>
  <c r="D96" i="3"/>
  <c r="E96" i="3"/>
  <c r="F96" i="3"/>
  <c r="G96" i="3"/>
  <c r="H96" i="3"/>
  <c r="I96" i="3"/>
  <c r="J96" i="3"/>
  <c r="A97" i="3"/>
  <c r="B97" i="3"/>
  <c r="C97" i="3"/>
  <c r="D97" i="3"/>
  <c r="E97" i="3"/>
  <c r="F97" i="3"/>
  <c r="G97" i="3"/>
  <c r="H97" i="3"/>
  <c r="I97" i="3"/>
  <c r="J97" i="3"/>
  <c r="A98" i="3"/>
  <c r="B98" i="3"/>
  <c r="C98" i="3"/>
  <c r="D98" i="3"/>
  <c r="E98" i="3"/>
  <c r="F98" i="3"/>
  <c r="G98" i="3"/>
  <c r="H98" i="3"/>
  <c r="I98" i="3"/>
  <c r="J98" i="3"/>
  <c r="A99" i="3"/>
  <c r="B99" i="3"/>
  <c r="C99" i="3"/>
  <c r="D99" i="3"/>
  <c r="E99" i="3"/>
  <c r="F99" i="3"/>
  <c r="G99" i="3"/>
  <c r="H99" i="3"/>
  <c r="I99" i="3"/>
  <c r="J99" i="3"/>
  <c r="A100" i="3"/>
  <c r="B100" i="3"/>
  <c r="C100" i="3"/>
  <c r="D100" i="3"/>
  <c r="E100" i="3"/>
  <c r="F100" i="3"/>
  <c r="G100" i="3"/>
  <c r="H100" i="3"/>
  <c r="I100" i="3"/>
  <c r="J100" i="3"/>
  <c r="A101" i="3"/>
  <c r="B101" i="3"/>
  <c r="C101" i="3"/>
  <c r="D101" i="3"/>
  <c r="E101" i="3"/>
  <c r="F101" i="3"/>
  <c r="G101" i="3"/>
  <c r="H101" i="3"/>
  <c r="I101" i="3"/>
  <c r="J101" i="3"/>
  <c r="A102" i="3"/>
  <c r="B102" i="3"/>
  <c r="C102" i="3"/>
  <c r="D102" i="3"/>
  <c r="E102" i="3"/>
  <c r="F102" i="3"/>
  <c r="G102" i="3"/>
  <c r="H102" i="3"/>
  <c r="I102" i="3"/>
  <c r="J102" i="3"/>
  <c r="A103" i="3"/>
  <c r="B103" i="3"/>
  <c r="C103" i="3"/>
  <c r="D103" i="3"/>
  <c r="E103" i="3"/>
  <c r="F103" i="3"/>
  <c r="G103" i="3"/>
  <c r="H103" i="3"/>
  <c r="I103" i="3"/>
  <c r="J103" i="3"/>
  <c r="A104" i="3"/>
  <c r="B104" i="3"/>
  <c r="C104" i="3"/>
  <c r="D104" i="3"/>
  <c r="E104" i="3"/>
  <c r="F104" i="3"/>
  <c r="G104" i="3"/>
  <c r="H104" i="3"/>
  <c r="I104" i="3"/>
  <c r="J104" i="3"/>
  <c r="A105" i="3"/>
  <c r="B105" i="3"/>
  <c r="C105" i="3"/>
  <c r="D105" i="3"/>
  <c r="E105" i="3"/>
  <c r="F105" i="3"/>
  <c r="G105" i="3"/>
  <c r="H105" i="3"/>
  <c r="I105" i="3"/>
  <c r="J105" i="3"/>
  <c r="A106" i="3"/>
  <c r="B106" i="3"/>
  <c r="C106" i="3"/>
  <c r="D106" i="3"/>
  <c r="E106" i="3"/>
  <c r="F106" i="3"/>
  <c r="G106" i="3"/>
  <c r="H106" i="3"/>
  <c r="I106" i="3"/>
  <c r="J106" i="3"/>
  <c r="A107" i="3"/>
  <c r="B107" i="3"/>
  <c r="C107" i="3"/>
  <c r="D107" i="3"/>
  <c r="E107" i="3"/>
  <c r="F107" i="3"/>
  <c r="G107" i="3"/>
  <c r="H107" i="3"/>
  <c r="I107" i="3"/>
  <c r="J107" i="3"/>
  <c r="A108" i="3"/>
  <c r="B108" i="3"/>
  <c r="C108" i="3"/>
  <c r="D108" i="3"/>
  <c r="E108" i="3"/>
  <c r="F108" i="3"/>
  <c r="G108" i="3"/>
  <c r="H108" i="3"/>
  <c r="I108" i="3"/>
  <c r="J108" i="3"/>
  <c r="A109" i="3"/>
  <c r="B109" i="3"/>
  <c r="C109" i="3"/>
  <c r="D109" i="3"/>
  <c r="E109" i="3"/>
  <c r="F109" i="3"/>
  <c r="G109" i="3"/>
  <c r="H109" i="3"/>
  <c r="I109" i="3"/>
  <c r="J109" i="3"/>
  <c r="A110" i="3"/>
  <c r="B110" i="3"/>
  <c r="C110" i="3"/>
  <c r="D110" i="3"/>
  <c r="E110" i="3"/>
  <c r="F110" i="3"/>
  <c r="G110" i="3"/>
  <c r="H110" i="3"/>
  <c r="I110" i="3"/>
  <c r="J110" i="3"/>
  <c r="A111" i="3"/>
  <c r="B111" i="3"/>
  <c r="C111" i="3"/>
  <c r="D111" i="3"/>
  <c r="E111" i="3"/>
  <c r="F111" i="3"/>
  <c r="G111" i="3"/>
  <c r="H111" i="3"/>
  <c r="I111" i="3"/>
  <c r="J111" i="3"/>
  <c r="A112" i="3"/>
  <c r="B112" i="3"/>
  <c r="C112" i="3"/>
  <c r="D112" i="3"/>
  <c r="E112" i="3"/>
  <c r="F112" i="3"/>
  <c r="G112" i="3"/>
  <c r="H112" i="3"/>
  <c r="I112" i="3"/>
  <c r="J112" i="3"/>
  <c r="A113" i="3"/>
  <c r="B113" i="3"/>
  <c r="C113" i="3"/>
  <c r="D113" i="3"/>
  <c r="E113" i="3"/>
  <c r="F113" i="3"/>
  <c r="G113" i="3"/>
  <c r="H113" i="3"/>
  <c r="I113" i="3"/>
  <c r="J113" i="3"/>
  <c r="A114" i="3"/>
  <c r="B114" i="3"/>
  <c r="C114" i="3"/>
  <c r="D114" i="3"/>
  <c r="E114" i="3"/>
  <c r="F114" i="3"/>
  <c r="G114" i="3"/>
  <c r="H114" i="3"/>
  <c r="I114" i="3"/>
  <c r="J114" i="3"/>
  <c r="A115" i="3"/>
  <c r="B115" i="3"/>
  <c r="C115" i="3"/>
  <c r="D115" i="3"/>
  <c r="E115" i="3"/>
  <c r="F115" i="3"/>
  <c r="G115" i="3"/>
  <c r="H115" i="3"/>
  <c r="I115" i="3"/>
  <c r="J115" i="3"/>
  <c r="A116" i="3"/>
  <c r="B116" i="3"/>
  <c r="C116" i="3"/>
  <c r="D116" i="3"/>
  <c r="E116" i="3"/>
  <c r="F116" i="3"/>
  <c r="G116" i="3"/>
  <c r="H116" i="3"/>
  <c r="I116" i="3"/>
  <c r="J116" i="3"/>
  <c r="A117" i="3"/>
  <c r="B117" i="3"/>
  <c r="C117" i="3"/>
  <c r="D117" i="3"/>
  <c r="E117" i="3"/>
  <c r="F117" i="3"/>
  <c r="G117" i="3"/>
  <c r="H117" i="3"/>
  <c r="I117" i="3"/>
  <c r="J117" i="3"/>
  <c r="A118" i="3"/>
  <c r="B118" i="3"/>
  <c r="C118" i="3"/>
  <c r="D118" i="3"/>
  <c r="E118" i="3"/>
  <c r="F118" i="3"/>
  <c r="G118" i="3"/>
  <c r="H118" i="3"/>
  <c r="I118" i="3"/>
  <c r="J118" i="3"/>
  <c r="A119" i="3"/>
  <c r="B119" i="3"/>
  <c r="C119" i="3"/>
  <c r="D119" i="3"/>
  <c r="E119" i="3"/>
  <c r="F119" i="3"/>
  <c r="G119" i="3"/>
  <c r="H119" i="3"/>
  <c r="I119" i="3"/>
  <c r="J119" i="3"/>
  <c r="A120" i="3"/>
  <c r="B120" i="3"/>
  <c r="C120" i="3"/>
  <c r="D120" i="3"/>
  <c r="E120" i="3"/>
  <c r="F120" i="3"/>
  <c r="G120" i="3"/>
  <c r="H120" i="3"/>
  <c r="I120" i="3"/>
  <c r="J120" i="3"/>
  <c r="A121" i="3"/>
  <c r="B121" i="3"/>
  <c r="C121" i="3"/>
  <c r="D121" i="3"/>
  <c r="E121" i="3"/>
  <c r="F121" i="3"/>
  <c r="G121" i="3"/>
  <c r="H121" i="3"/>
  <c r="I121" i="3"/>
  <c r="J121" i="3"/>
  <c r="A122" i="3"/>
  <c r="B122" i="3"/>
  <c r="C122" i="3"/>
  <c r="D122" i="3"/>
  <c r="E122" i="3"/>
  <c r="F122" i="3"/>
  <c r="G122" i="3"/>
  <c r="H122" i="3"/>
  <c r="I122" i="3"/>
  <c r="J122" i="3"/>
  <c r="A123" i="3"/>
  <c r="B123" i="3"/>
  <c r="C123" i="3"/>
  <c r="D123" i="3"/>
  <c r="E123" i="3"/>
  <c r="F123" i="3"/>
  <c r="G123" i="3"/>
  <c r="H123" i="3"/>
  <c r="I123" i="3"/>
  <c r="J123" i="3"/>
  <c r="A124" i="3"/>
  <c r="B124" i="3"/>
  <c r="C124" i="3"/>
  <c r="D124" i="3"/>
  <c r="E124" i="3"/>
  <c r="F124" i="3"/>
  <c r="G124" i="3"/>
  <c r="H124" i="3"/>
  <c r="I124" i="3"/>
  <c r="J124" i="3"/>
  <c r="A125" i="3"/>
  <c r="B125" i="3"/>
  <c r="C125" i="3"/>
  <c r="D125" i="3"/>
  <c r="E125" i="3"/>
  <c r="F125" i="3"/>
  <c r="G125" i="3"/>
  <c r="H125" i="3"/>
  <c r="I125" i="3"/>
  <c r="J125" i="3"/>
  <c r="A126" i="3"/>
  <c r="B126" i="3"/>
  <c r="C126" i="3"/>
  <c r="D126" i="3"/>
  <c r="E126" i="3"/>
  <c r="F126" i="3"/>
  <c r="G126" i="3"/>
  <c r="H126" i="3"/>
  <c r="I126" i="3"/>
  <c r="J126" i="3"/>
  <c r="A127" i="3"/>
  <c r="B127" i="3"/>
  <c r="C127" i="3"/>
  <c r="D127" i="3"/>
  <c r="E127" i="3"/>
  <c r="F127" i="3"/>
  <c r="G127" i="3"/>
  <c r="H127" i="3"/>
  <c r="I127" i="3"/>
  <c r="J127" i="3"/>
  <c r="A128" i="3"/>
  <c r="B128" i="3"/>
  <c r="C128" i="3"/>
  <c r="D128" i="3"/>
  <c r="E128" i="3"/>
  <c r="F128" i="3"/>
  <c r="G128" i="3"/>
  <c r="H128" i="3"/>
  <c r="I128" i="3"/>
  <c r="J128" i="3"/>
  <c r="A129" i="3"/>
  <c r="B129" i="3"/>
  <c r="C129" i="3"/>
  <c r="D129" i="3"/>
  <c r="E129" i="3"/>
  <c r="F129" i="3"/>
  <c r="G129" i="3"/>
  <c r="H129" i="3"/>
  <c r="I129" i="3"/>
  <c r="J129" i="3"/>
  <c r="A130" i="3"/>
  <c r="B130" i="3"/>
  <c r="C130" i="3"/>
  <c r="D130" i="3"/>
  <c r="E130" i="3"/>
  <c r="F130" i="3"/>
  <c r="G130" i="3"/>
  <c r="H130" i="3"/>
  <c r="I130" i="3"/>
  <c r="J130" i="3"/>
  <c r="A131" i="3"/>
  <c r="B131" i="3"/>
  <c r="C131" i="3"/>
  <c r="D131" i="3"/>
  <c r="E131" i="3"/>
  <c r="F131" i="3"/>
  <c r="G131" i="3"/>
  <c r="H131" i="3"/>
  <c r="I131" i="3"/>
  <c r="J131" i="3"/>
  <c r="A132" i="3"/>
  <c r="B132" i="3"/>
  <c r="C132" i="3"/>
  <c r="D132" i="3"/>
  <c r="E132" i="3"/>
  <c r="F132" i="3"/>
  <c r="G132" i="3"/>
  <c r="H132" i="3"/>
  <c r="I132" i="3"/>
  <c r="J132" i="3"/>
  <c r="A133" i="3"/>
  <c r="B133" i="3"/>
  <c r="C133" i="3"/>
  <c r="D133" i="3"/>
  <c r="E133" i="3"/>
  <c r="F133" i="3"/>
  <c r="G133" i="3"/>
  <c r="H133" i="3"/>
  <c r="I133" i="3"/>
  <c r="J133" i="3"/>
  <c r="A134" i="3"/>
  <c r="B134" i="3"/>
  <c r="C134" i="3"/>
  <c r="D134" i="3"/>
  <c r="E134" i="3"/>
  <c r="F134" i="3"/>
  <c r="G134" i="3"/>
  <c r="H134" i="3"/>
  <c r="I134" i="3"/>
  <c r="J134" i="3"/>
  <c r="A135" i="3"/>
  <c r="B135" i="3"/>
  <c r="C135" i="3"/>
  <c r="D135" i="3"/>
  <c r="E135" i="3"/>
  <c r="F135" i="3"/>
  <c r="G135" i="3"/>
  <c r="H135" i="3"/>
  <c r="I135" i="3"/>
  <c r="J135" i="3"/>
  <c r="A136" i="3"/>
  <c r="B136" i="3"/>
  <c r="C136" i="3"/>
  <c r="D136" i="3"/>
  <c r="E136" i="3"/>
  <c r="F136" i="3"/>
  <c r="G136" i="3"/>
  <c r="H136" i="3"/>
  <c r="I136" i="3"/>
  <c r="J136" i="3"/>
  <c r="A137" i="3"/>
  <c r="B137" i="3"/>
  <c r="C137" i="3"/>
  <c r="D137" i="3"/>
  <c r="E137" i="3"/>
  <c r="F137" i="3"/>
  <c r="G137" i="3"/>
  <c r="H137" i="3"/>
  <c r="I137" i="3"/>
  <c r="J137" i="3"/>
  <c r="A138" i="3"/>
  <c r="B138" i="3"/>
  <c r="C138" i="3"/>
  <c r="D138" i="3"/>
  <c r="E138" i="3"/>
  <c r="F138" i="3"/>
  <c r="G138" i="3"/>
  <c r="H138" i="3"/>
  <c r="I138" i="3"/>
  <c r="J138" i="3"/>
  <c r="A139" i="3"/>
  <c r="B139" i="3"/>
  <c r="C139" i="3"/>
  <c r="D139" i="3"/>
  <c r="E139" i="3"/>
  <c r="F139" i="3"/>
  <c r="G139" i="3"/>
  <c r="H139" i="3"/>
  <c r="I139" i="3"/>
  <c r="J139" i="3"/>
  <c r="A140" i="3"/>
  <c r="B140" i="3"/>
  <c r="C140" i="3"/>
  <c r="D140" i="3"/>
  <c r="E140" i="3"/>
  <c r="F140" i="3"/>
  <c r="G140" i="3"/>
  <c r="H140" i="3"/>
  <c r="I140" i="3"/>
  <c r="J140" i="3"/>
  <c r="A141" i="3"/>
  <c r="B141" i="3"/>
  <c r="C141" i="3"/>
  <c r="D141" i="3"/>
  <c r="E141" i="3"/>
  <c r="F141" i="3"/>
  <c r="G141" i="3"/>
  <c r="H141" i="3"/>
  <c r="I141" i="3"/>
  <c r="J141" i="3"/>
  <c r="A142" i="3"/>
  <c r="B142" i="3"/>
  <c r="C142" i="3"/>
  <c r="D142" i="3"/>
  <c r="E142" i="3"/>
  <c r="F142" i="3"/>
  <c r="G142" i="3"/>
  <c r="H142" i="3"/>
  <c r="I142" i="3"/>
  <c r="J142" i="3"/>
  <c r="A143" i="3"/>
  <c r="B143" i="3"/>
  <c r="C143" i="3"/>
  <c r="D143" i="3"/>
  <c r="E143" i="3"/>
  <c r="F143" i="3"/>
  <c r="G143" i="3"/>
  <c r="H143" i="3"/>
  <c r="I143" i="3"/>
  <c r="J143" i="3"/>
  <c r="A144" i="3"/>
  <c r="B144" i="3"/>
  <c r="C144" i="3"/>
  <c r="D144" i="3"/>
  <c r="E144" i="3"/>
  <c r="F144" i="3"/>
  <c r="G144" i="3"/>
  <c r="H144" i="3"/>
  <c r="I144" i="3"/>
  <c r="J144" i="3"/>
  <c r="A145" i="3"/>
  <c r="B145" i="3"/>
  <c r="C145" i="3"/>
  <c r="D145" i="3"/>
  <c r="E145" i="3"/>
  <c r="F145" i="3"/>
  <c r="G145" i="3"/>
  <c r="H145" i="3"/>
  <c r="I145" i="3"/>
  <c r="J145" i="3"/>
  <c r="A146" i="3"/>
  <c r="B146" i="3"/>
  <c r="C146" i="3"/>
  <c r="D146" i="3"/>
  <c r="E146" i="3"/>
  <c r="F146" i="3"/>
  <c r="G146" i="3"/>
  <c r="H146" i="3"/>
  <c r="I146" i="3"/>
  <c r="J146" i="3"/>
  <c r="A147" i="3"/>
  <c r="B147" i="3"/>
  <c r="C147" i="3"/>
  <c r="D147" i="3"/>
  <c r="E147" i="3"/>
  <c r="F147" i="3"/>
  <c r="G147" i="3"/>
  <c r="H147" i="3"/>
  <c r="I147" i="3"/>
  <c r="J147" i="3"/>
  <c r="A148" i="3"/>
  <c r="B148" i="3"/>
  <c r="C148" i="3"/>
  <c r="D148" i="3"/>
  <c r="E148" i="3"/>
  <c r="F148" i="3"/>
  <c r="G148" i="3"/>
  <c r="H148" i="3"/>
  <c r="I148" i="3"/>
  <c r="J148" i="3"/>
  <c r="A149" i="3"/>
  <c r="B149" i="3"/>
  <c r="C149" i="3"/>
  <c r="D149" i="3"/>
  <c r="E149" i="3"/>
  <c r="F149" i="3"/>
  <c r="G149" i="3"/>
  <c r="H149" i="3"/>
  <c r="I149" i="3"/>
  <c r="J149" i="3"/>
  <c r="A150" i="3"/>
  <c r="B150" i="3"/>
  <c r="C150" i="3"/>
  <c r="D150" i="3"/>
  <c r="E150" i="3"/>
  <c r="F150" i="3"/>
  <c r="G150" i="3"/>
  <c r="H150" i="3"/>
  <c r="I150" i="3"/>
  <c r="J150" i="3"/>
  <c r="A151" i="3"/>
  <c r="B151" i="3"/>
  <c r="C151" i="3"/>
  <c r="D151" i="3"/>
  <c r="E151" i="3"/>
  <c r="F151" i="3"/>
  <c r="G151" i="3"/>
  <c r="H151" i="3"/>
  <c r="I151" i="3"/>
  <c r="J151" i="3"/>
  <c r="A152" i="3"/>
  <c r="B152" i="3"/>
  <c r="C152" i="3"/>
  <c r="D152" i="3"/>
  <c r="E152" i="3"/>
  <c r="F152" i="3"/>
  <c r="G152" i="3"/>
  <c r="H152" i="3"/>
  <c r="I152" i="3"/>
  <c r="J152" i="3"/>
  <c r="A153" i="3"/>
  <c r="B153" i="3"/>
  <c r="C153" i="3"/>
  <c r="D153" i="3"/>
  <c r="E153" i="3"/>
  <c r="F153" i="3"/>
  <c r="G153" i="3"/>
  <c r="H153" i="3"/>
  <c r="I153" i="3"/>
  <c r="J153" i="3"/>
  <c r="A154" i="3"/>
  <c r="B154" i="3"/>
  <c r="C154" i="3"/>
  <c r="D154" i="3"/>
  <c r="E154" i="3"/>
  <c r="F154" i="3"/>
  <c r="G154" i="3"/>
  <c r="H154" i="3"/>
  <c r="I154" i="3"/>
  <c r="J154" i="3"/>
  <c r="A155" i="3"/>
  <c r="B155" i="3"/>
  <c r="C155" i="3"/>
  <c r="D155" i="3"/>
  <c r="E155" i="3"/>
  <c r="F155" i="3"/>
  <c r="G155" i="3"/>
  <c r="H155" i="3"/>
  <c r="I155" i="3"/>
  <c r="J155" i="3"/>
  <c r="A156" i="3"/>
  <c r="B156" i="3"/>
  <c r="C156" i="3"/>
  <c r="D156" i="3"/>
  <c r="E156" i="3"/>
  <c r="F156" i="3"/>
  <c r="G156" i="3"/>
  <c r="H156" i="3"/>
  <c r="I156" i="3"/>
  <c r="J156" i="3"/>
  <c r="A157" i="3"/>
  <c r="B157" i="3"/>
  <c r="C157" i="3"/>
  <c r="D157" i="3"/>
  <c r="E157" i="3"/>
  <c r="F157" i="3"/>
  <c r="G157" i="3"/>
  <c r="H157" i="3"/>
  <c r="I157" i="3"/>
  <c r="J157" i="3"/>
  <c r="A158" i="3"/>
  <c r="B158" i="3"/>
  <c r="C158" i="3"/>
  <c r="D158" i="3"/>
  <c r="E158" i="3"/>
  <c r="F158" i="3"/>
  <c r="G158" i="3"/>
  <c r="H158" i="3"/>
  <c r="I158" i="3"/>
  <c r="J158" i="3"/>
  <c r="A159" i="3"/>
  <c r="B159" i="3"/>
  <c r="C159" i="3"/>
  <c r="D159" i="3"/>
  <c r="E159" i="3"/>
  <c r="F159" i="3"/>
  <c r="G159" i="3"/>
  <c r="H159" i="3"/>
  <c r="I159" i="3"/>
  <c r="J159" i="3"/>
  <c r="A160" i="3"/>
  <c r="B160" i="3"/>
  <c r="C160" i="3"/>
  <c r="D160" i="3"/>
  <c r="E160" i="3"/>
  <c r="F160" i="3"/>
  <c r="G160" i="3"/>
  <c r="H160" i="3"/>
  <c r="I160" i="3"/>
  <c r="J160" i="3"/>
  <c r="A161" i="3"/>
  <c r="B161" i="3"/>
  <c r="C161" i="3"/>
  <c r="D161" i="3"/>
  <c r="E161" i="3"/>
  <c r="F161" i="3"/>
  <c r="G161" i="3"/>
  <c r="H161" i="3"/>
  <c r="I161" i="3"/>
  <c r="J161" i="3"/>
  <c r="A162" i="3"/>
  <c r="B162" i="3"/>
  <c r="C162" i="3"/>
  <c r="D162" i="3"/>
  <c r="E162" i="3"/>
  <c r="F162" i="3"/>
  <c r="G162" i="3"/>
  <c r="H162" i="3"/>
  <c r="I162" i="3"/>
  <c r="J162" i="3"/>
  <c r="A163" i="3"/>
  <c r="B163" i="3"/>
  <c r="C163" i="3"/>
  <c r="D163" i="3"/>
  <c r="E163" i="3"/>
  <c r="F163" i="3"/>
  <c r="G163" i="3"/>
  <c r="H163" i="3"/>
  <c r="I163" i="3"/>
  <c r="J163" i="3"/>
  <c r="A164" i="3"/>
  <c r="B164" i="3"/>
  <c r="C164" i="3"/>
  <c r="D164" i="3"/>
  <c r="E164" i="3"/>
  <c r="F164" i="3"/>
  <c r="G164" i="3"/>
  <c r="H164" i="3"/>
  <c r="I164" i="3"/>
  <c r="J164" i="3"/>
  <c r="A165" i="3"/>
  <c r="B165" i="3"/>
  <c r="C165" i="3"/>
  <c r="D165" i="3"/>
  <c r="E165" i="3"/>
  <c r="F165" i="3"/>
  <c r="G165" i="3"/>
  <c r="H165" i="3"/>
  <c r="I165" i="3"/>
  <c r="J165" i="3"/>
  <c r="A166" i="3"/>
  <c r="B166" i="3"/>
  <c r="C166" i="3"/>
  <c r="D166" i="3"/>
  <c r="E166" i="3"/>
  <c r="F166" i="3"/>
  <c r="G166" i="3"/>
  <c r="H166" i="3"/>
  <c r="I166" i="3"/>
  <c r="J166" i="3"/>
  <c r="A167" i="3"/>
  <c r="B167" i="3"/>
  <c r="C167" i="3"/>
  <c r="D167" i="3"/>
  <c r="E167" i="3"/>
  <c r="F167" i="3"/>
  <c r="G167" i="3"/>
  <c r="H167" i="3"/>
  <c r="I167" i="3"/>
  <c r="J167" i="3"/>
  <c r="A168" i="3"/>
  <c r="B168" i="3"/>
  <c r="C168" i="3"/>
  <c r="D168" i="3"/>
  <c r="E168" i="3"/>
  <c r="F168" i="3"/>
  <c r="G168" i="3"/>
  <c r="H168" i="3"/>
  <c r="I168" i="3"/>
  <c r="J168" i="3"/>
  <c r="A169" i="3"/>
  <c r="B169" i="3"/>
  <c r="C169" i="3"/>
  <c r="D169" i="3"/>
  <c r="E169" i="3"/>
  <c r="F169" i="3"/>
  <c r="G169" i="3"/>
  <c r="H169" i="3"/>
  <c r="I169" i="3"/>
  <c r="J169" i="3"/>
  <c r="A170" i="3"/>
  <c r="B170" i="3"/>
  <c r="C170" i="3"/>
  <c r="D170" i="3"/>
  <c r="E170" i="3"/>
  <c r="F170" i="3"/>
  <c r="G170" i="3"/>
  <c r="H170" i="3"/>
  <c r="I170" i="3"/>
  <c r="J170" i="3"/>
  <c r="A171" i="3"/>
  <c r="B171" i="3"/>
  <c r="C171" i="3"/>
  <c r="D171" i="3"/>
  <c r="E171" i="3"/>
  <c r="F171" i="3"/>
  <c r="G171" i="3"/>
  <c r="H171" i="3"/>
  <c r="I171" i="3"/>
  <c r="J171" i="3"/>
  <c r="A172" i="3"/>
  <c r="B172" i="3"/>
  <c r="C172" i="3"/>
  <c r="D172" i="3"/>
  <c r="E172" i="3"/>
  <c r="F172" i="3"/>
  <c r="G172" i="3"/>
  <c r="H172" i="3"/>
  <c r="I172" i="3"/>
  <c r="J172" i="3"/>
  <c r="A173" i="3"/>
  <c r="B173" i="3"/>
  <c r="C173" i="3"/>
  <c r="D173" i="3"/>
  <c r="E173" i="3"/>
  <c r="F173" i="3"/>
  <c r="G173" i="3"/>
  <c r="H173" i="3"/>
  <c r="I173" i="3"/>
  <c r="J173" i="3"/>
  <c r="A174" i="3"/>
  <c r="B174" i="3"/>
  <c r="C174" i="3"/>
  <c r="D174" i="3"/>
  <c r="E174" i="3"/>
  <c r="F174" i="3"/>
  <c r="G174" i="3"/>
  <c r="H174" i="3"/>
  <c r="I174" i="3"/>
  <c r="J174" i="3"/>
  <c r="A175" i="3"/>
  <c r="B175" i="3"/>
  <c r="C175" i="3"/>
  <c r="D175" i="3"/>
  <c r="E175" i="3"/>
  <c r="F175" i="3"/>
  <c r="G175" i="3"/>
  <c r="H175" i="3"/>
  <c r="I175" i="3"/>
  <c r="J175" i="3"/>
  <c r="A176" i="3"/>
  <c r="B176" i="3"/>
  <c r="C176" i="3"/>
  <c r="D176" i="3"/>
  <c r="E176" i="3"/>
  <c r="F176" i="3"/>
  <c r="G176" i="3"/>
  <c r="H176" i="3"/>
  <c r="I176" i="3"/>
  <c r="J176" i="3"/>
  <c r="A177" i="3"/>
  <c r="B177" i="3"/>
  <c r="C177" i="3"/>
  <c r="D177" i="3"/>
  <c r="E177" i="3"/>
  <c r="F177" i="3"/>
  <c r="G177" i="3"/>
  <c r="H177" i="3"/>
  <c r="I177" i="3"/>
  <c r="J177" i="3"/>
  <c r="A178" i="3"/>
  <c r="B178" i="3"/>
  <c r="C178" i="3"/>
  <c r="D178" i="3"/>
  <c r="E178" i="3"/>
  <c r="F178" i="3"/>
  <c r="G178" i="3"/>
  <c r="H178" i="3"/>
  <c r="I178" i="3"/>
  <c r="J178" i="3"/>
  <c r="A179" i="3"/>
  <c r="B179" i="3"/>
  <c r="C179" i="3"/>
  <c r="D179" i="3"/>
  <c r="E179" i="3"/>
  <c r="F179" i="3"/>
  <c r="G179" i="3"/>
  <c r="H179" i="3"/>
  <c r="I179" i="3"/>
  <c r="J179" i="3"/>
  <c r="A180" i="3"/>
  <c r="B180" i="3"/>
  <c r="C180" i="3"/>
  <c r="D180" i="3"/>
  <c r="E180" i="3"/>
  <c r="F180" i="3"/>
  <c r="G180" i="3"/>
  <c r="H180" i="3"/>
  <c r="I180" i="3"/>
  <c r="J180" i="3"/>
  <c r="A181" i="3"/>
  <c r="B181" i="3"/>
  <c r="C181" i="3"/>
  <c r="D181" i="3"/>
  <c r="E181" i="3"/>
  <c r="F181" i="3"/>
  <c r="G181" i="3"/>
  <c r="H181" i="3"/>
  <c r="I181" i="3"/>
  <c r="J181" i="3"/>
  <c r="A182" i="3"/>
  <c r="B182" i="3"/>
  <c r="C182" i="3"/>
  <c r="D182" i="3"/>
  <c r="E182" i="3"/>
  <c r="F182" i="3"/>
  <c r="G182" i="3"/>
  <c r="H182" i="3"/>
  <c r="I182" i="3"/>
  <c r="J182" i="3"/>
  <c r="A183" i="3"/>
  <c r="B183" i="3"/>
  <c r="C183" i="3"/>
  <c r="D183" i="3"/>
  <c r="E183" i="3"/>
  <c r="F183" i="3"/>
  <c r="G183" i="3"/>
  <c r="H183" i="3"/>
  <c r="I183" i="3"/>
  <c r="J183" i="3"/>
  <c r="A184" i="3"/>
  <c r="B184" i="3"/>
  <c r="C184" i="3"/>
  <c r="D184" i="3"/>
  <c r="E184" i="3"/>
  <c r="F184" i="3"/>
  <c r="G184" i="3"/>
  <c r="H184" i="3"/>
  <c r="I184" i="3"/>
  <c r="J184" i="3"/>
  <c r="A185" i="3"/>
  <c r="B185" i="3"/>
  <c r="C185" i="3"/>
  <c r="D185" i="3"/>
  <c r="E185" i="3"/>
  <c r="F185" i="3"/>
  <c r="G185" i="3"/>
  <c r="H185" i="3"/>
  <c r="I185" i="3"/>
  <c r="J185" i="3"/>
  <c r="A186" i="3"/>
  <c r="B186" i="3"/>
  <c r="C186" i="3"/>
  <c r="D186" i="3"/>
  <c r="E186" i="3"/>
  <c r="F186" i="3"/>
  <c r="G186" i="3"/>
  <c r="H186" i="3"/>
  <c r="I186" i="3"/>
  <c r="J186" i="3"/>
  <c r="A187" i="3"/>
  <c r="B187" i="3"/>
  <c r="C187" i="3"/>
  <c r="D187" i="3"/>
  <c r="E187" i="3"/>
  <c r="F187" i="3"/>
  <c r="G187" i="3"/>
  <c r="H187" i="3"/>
  <c r="I187" i="3"/>
  <c r="J187" i="3"/>
  <c r="A188" i="3"/>
  <c r="B188" i="3"/>
  <c r="C188" i="3"/>
  <c r="D188" i="3"/>
  <c r="E188" i="3"/>
  <c r="F188" i="3"/>
  <c r="G188" i="3"/>
  <c r="H188" i="3"/>
  <c r="I188" i="3"/>
  <c r="J188" i="3"/>
  <c r="A189" i="3"/>
  <c r="B189" i="3"/>
  <c r="C189" i="3"/>
  <c r="D189" i="3"/>
  <c r="E189" i="3"/>
  <c r="F189" i="3"/>
  <c r="G189" i="3"/>
  <c r="H189" i="3"/>
  <c r="I189" i="3"/>
  <c r="J189" i="3"/>
  <c r="A190" i="3"/>
  <c r="B190" i="3"/>
  <c r="C190" i="3"/>
  <c r="D190" i="3"/>
  <c r="E190" i="3"/>
  <c r="F190" i="3"/>
  <c r="G190" i="3"/>
  <c r="H190" i="3"/>
  <c r="I190" i="3"/>
  <c r="J190" i="3"/>
  <c r="A191" i="3"/>
  <c r="B191" i="3"/>
  <c r="C191" i="3"/>
  <c r="D191" i="3"/>
  <c r="E191" i="3"/>
  <c r="F191" i="3"/>
  <c r="G191" i="3"/>
  <c r="H191" i="3"/>
  <c r="I191" i="3"/>
  <c r="J191" i="3"/>
  <c r="A192" i="3"/>
  <c r="B192" i="3"/>
  <c r="C192" i="3"/>
  <c r="D192" i="3"/>
  <c r="E192" i="3"/>
  <c r="F192" i="3"/>
  <c r="G192" i="3"/>
  <c r="H192" i="3"/>
  <c r="I192" i="3"/>
  <c r="J192" i="3"/>
  <c r="A193" i="3"/>
  <c r="B193" i="3"/>
  <c r="C193" i="3"/>
  <c r="D193" i="3"/>
  <c r="E193" i="3"/>
  <c r="F193" i="3"/>
  <c r="G193" i="3"/>
  <c r="H193" i="3"/>
  <c r="I193" i="3"/>
  <c r="J193" i="3"/>
  <c r="A194" i="3"/>
  <c r="B194" i="3"/>
  <c r="C194" i="3"/>
  <c r="D194" i="3"/>
  <c r="E194" i="3"/>
  <c r="F194" i="3"/>
  <c r="G194" i="3"/>
  <c r="H194" i="3"/>
  <c r="I194" i="3"/>
  <c r="J194" i="3"/>
  <c r="A195" i="3"/>
  <c r="B195" i="3"/>
  <c r="C195" i="3"/>
  <c r="D195" i="3"/>
  <c r="E195" i="3"/>
  <c r="F195" i="3"/>
  <c r="G195" i="3"/>
  <c r="H195" i="3"/>
  <c r="I195" i="3"/>
  <c r="J195" i="3"/>
  <c r="A196" i="3"/>
  <c r="B196" i="3"/>
  <c r="C196" i="3"/>
  <c r="D196" i="3"/>
  <c r="E196" i="3"/>
  <c r="F196" i="3"/>
  <c r="G196" i="3"/>
  <c r="H196" i="3"/>
  <c r="I196" i="3"/>
  <c r="J196" i="3"/>
  <c r="A197" i="3"/>
  <c r="B197" i="3"/>
  <c r="C197" i="3"/>
  <c r="D197" i="3"/>
  <c r="E197" i="3"/>
  <c r="F197" i="3"/>
  <c r="G197" i="3"/>
  <c r="H197" i="3"/>
  <c r="I197" i="3"/>
  <c r="J197" i="3"/>
  <c r="A198" i="3"/>
  <c r="B198" i="3"/>
  <c r="C198" i="3"/>
  <c r="D198" i="3"/>
  <c r="E198" i="3"/>
  <c r="F198" i="3"/>
  <c r="G198" i="3"/>
  <c r="H198" i="3"/>
  <c r="I198" i="3"/>
  <c r="J198" i="3"/>
  <c r="A199" i="3"/>
  <c r="B199" i="3"/>
  <c r="C199" i="3"/>
  <c r="D199" i="3"/>
  <c r="E199" i="3"/>
  <c r="F199" i="3"/>
  <c r="G199" i="3"/>
  <c r="H199" i="3"/>
  <c r="I199" i="3"/>
  <c r="J199" i="3"/>
  <c r="A200" i="3"/>
  <c r="B200" i="3"/>
  <c r="C200" i="3"/>
  <c r="D200" i="3"/>
  <c r="E200" i="3"/>
  <c r="F200" i="3"/>
  <c r="G200" i="3"/>
  <c r="H200" i="3"/>
  <c r="I200" i="3"/>
  <c r="J200" i="3"/>
  <c r="A201" i="3"/>
  <c r="B201" i="3"/>
  <c r="C201" i="3"/>
  <c r="D201" i="3"/>
  <c r="E201" i="3"/>
  <c r="F201" i="3"/>
  <c r="G201" i="3"/>
  <c r="H201" i="3"/>
  <c r="I201" i="3"/>
  <c r="J201" i="3"/>
  <c r="A202" i="3"/>
  <c r="B202" i="3"/>
  <c r="C202" i="3"/>
  <c r="D202" i="3"/>
  <c r="E202" i="3"/>
  <c r="F202" i="3"/>
  <c r="G202" i="3"/>
  <c r="H202" i="3"/>
  <c r="I202" i="3"/>
  <c r="J202" i="3"/>
  <c r="A203" i="3"/>
  <c r="B203" i="3"/>
  <c r="C203" i="3"/>
  <c r="D203" i="3"/>
  <c r="E203" i="3"/>
  <c r="F203" i="3"/>
  <c r="G203" i="3"/>
  <c r="H203" i="3"/>
  <c r="I203" i="3"/>
  <c r="J203" i="3"/>
  <c r="J4" i="3"/>
  <c r="I4" i="3"/>
  <c r="H4" i="3"/>
  <c r="BU4" i="3" s="1"/>
  <c r="G4" i="3"/>
  <c r="F4" i="3"/>
  <c r="E4" i="3"/>
  <c r="D4" i="3"/>
  <c r="C4" i="3"/>
  <c r="B4" i="3"/>
  <c r="A4" i="3"/>
  <c r="M4" i="3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5" i="4"/>
  <c r="X246" i="4"/>
  <c r="X247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W441" i="4"/>
  <c r="W442" i="4"/>
  <c r="W443" i="4"/>
  <c r="W444" i="4"/>
  <c r="W445" i="4"/>
  <c r="W446" i="4"/>
  <c r="W447" i="4"/>
  <c r="W448" i="4"/>
  <c r="W449" i="4"/>
  <c r="W450" i="4"/>
  <c r="W451" i="4"/>
  <c r="W452" i="4"/>
  <c r="W453" i="4"/>
  <c r="W454" i="4"/>
  <c r="W455" i="4"/>
  <c r="W456" i="4"/>
  <c r="W457" i="4"/>
  <c r="W458" i="4"/>
  <c r="W459" i="4"/>
  <c r="W460" i="4"/>
  <c r="W461" i="4"/>
  <c r="W462" i="4"/>
  <c r="W463" i="4"/>
  <c r="W464" i="4"/>
  <c r="W465" i="4"/>
  <c r="W466" i="4"/>
  <c r="W467" i="4"/>
  <c r="W468" i="4"/>
  <c r="W469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W482" i="4"/>
  <c r="W483" i="4"/>
  <c r="W484" i="4"/>
  <c r="W485" i="4"/>
  <c r="W486" i="4"/>
  <c r="W487" i="4"/>
  <c r="W488" i="4"/>
  <c r="W489" i="4"/>
  <c r="W490" i="4"/>
  <c r="W491" i="4"/>
  <c r="W492" i="4"/>
  <c r="W493" i="4"/>
  <c r="W494" i="4"/>
  <c r="W495" i="4"/>
  <c r="W496" i="4"/>
  <c r="W497" i="4"/>
  <c r="W498" i="4"/>
  <c r="W499" i="4"/>
  <c r="W500" i="4"/>
  <c r="W501" i="4"/>
  <c r="W502" i="4"/>
  <c r="W503" i="4"/>
  <c r="W504" i="4"/>
  <c r="W505" i="4"/>
  <c r="W506" i="4"/>
  <c r="W507" i="4"/>
  <c r="W508" i="4"/>
  <c r="W509" i="4"/>
  <c r="W510" i="4"/>
  <c r="W511" i="4"/>
  <c r="W512" i="4"/>
  <c r="W513" i="4"/>
  <c r="W514" i="4"/>
  <c r="W515" i="4"/>
  <c r="W516" i="4"/>
  <c r="W517" i="4"/>
  <c r="W518" i="4"/>
  <c r="W519" i="4"/>
  <c r="W520" i="4"/>
  <c r="W521" i="4"/>
  <c r="W522" i="4"/>
  <c r="W523" i="4"/>
  <c r="W524" i="4"/>
  <c r="W525" i="4"/>
  <c r="W526" i="4"/>
  <c r="W527" i="4"/>
  <c r="W528" i="4"/>
  <c r="W529" i="4"/>
  <c r="W530" i="4"/>
  <c r="W531" i="4"/>
  <c r="W532" i="4"/>
  <c r="W533" i="4"/>
  <c r="W534" i="4"/>
  <c r="W535" i="4"/>
  <c r="W536" i="4"/>
  <c r="W537" i="4"/>
  <c r="W538" i="4"/>
  <c r="W539" i="4"/>
  <c r="W540" i="4"/>
  <c r="W541" i="4"/>
  <c r="W542" i="4"/>
  <c r="W543" i="4"/>
  <c r="W544" i="4"/>
  <c r="W545" i="4"/>
  <c r="W546" i="4"/>
  <c r="W547" i="4"/>
  <c r="W548" i="4"/>
  <c r="W549" i="4"/>
  <c r="W550" i="4"/>
  <c r="W551" i="4"/>
  <c r="W552" i="4"/>
  <c r="W553" i="4"/>
  <c r="W554" i="4"/>
  <c r="W555" i="4"/>
  <c r="W556" i="4"/>
  <c r="W557" i="4"/>
  <c r="W558" i="4"/>
  <c r="W559" i="4"/>
  <c r="W560" i="4"/>
  <c r="W561" i="4"/>
  <c r="W562" i="4"/>
  <c r="W563" i="4"/>
  <c r="W564" i="4"/>
  <c r="W565" i="4"/>
  <c r="W566" i="4"/>
  <c r="W567" i="4"/>
  <c r="W568" i="4"/>
  <c r="W569" i="4"/>
  <c r="W570" i="4"/>
  <c r="W571" i="4"/>
  <c r="W572" i="4"/>
  <c r="W573" i="4"/>
  <c r="W574" i="4"/>
  <c r="W575" i="4"/>
  <c r="W576" i="4"/>
  <c r="W577" i="4"/>
  <c r="W578" i="4"/>
  <c r="W579" i="4"/>
  <c r="W580" i="4"/>
  <c r="W581" i="4"/>
  <c r="W582" i="4"/>
  <c r="W583" i="4"/>
  <c r="W584" i="4"/>
  <c r="W585" i="4"/>
  <c r="W586" i="4"/>
  <c r="W587" i="4"/>
  <c r="W588" i="4"/>
  <c r="W589" i="4"/>
  <c r="W590" i="4"/>
  <c r="W591" i="4"/>
  <c r="W592" i="4"/>
  <c r="W593" i="4"/>
  <c r="W594" i="4"/>
  <c r="W595" i="4"/>
  <c r="W596" i="4"/>
  <c r="W597" i="4"/>
  <c r="W598" i="4"/>
  <c r="W599" i="4"/>
  <c r="W600" i="4"/>
  <c r="W601" i="4"/>
  <c r="W602" i="4"/>
  <c r="W603" i="4"/>
  <c r="W6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507" i="4"/>
  <c r="V508" i="4"/>
  <c r="V509" i="4"/>
  <c r="V510" i="4"/>
  <c r="V511" i="4"/>
  <c r="V512" i="4"/>
  <c r="V513" i="4"/>
  <c r="V514" i="4"/>
  <c r="V515" i="4"/>
  <c r="V516" i="4"/>
  <c r="V517" i="4"/>
  <c r="V518" i="4"/>
  <c r="V519" i="4"/>
  <c r="V520" i="4"/>
  <c r="V521" i="4"/>
  <c r="V522" i="4"/>
  <c r="V523" i="4"/>
  <c r="V524" i="4"/>
  <c r="V525" i="4"/>
  <c r="V526" i="4"/>
  <c r="V527" i="4"/>
  <c r="V528" i="4"/>
  <c r="V529" i="4"/>
  <c r="V530" i="4"/>
  <c r="V531" i="4"/>
  <c r="V532" i="4"/>
  <c r="V533" i="4"/>
  <c r="V534" i="4"/>
  <c r="V535" i="4"/>
  <c r="V536" i="4"/>
  <c r="V537" i="4"/>
  <c r="V538" i="4"/>
  <c r="V539" i="4"/>
  <c r="V540" i="4"/>
  <c r="V541" i="4"/>
  <c r="V542" i="4"/>
  <c r="V543" i="4"/>
  <c r="V544" i="4"/>
  <c r="V545" i="4"/>
  <c r="V546" i="4"/>
  <c r="V547" i="4"/>
  <c r="V548" i="4"/>
  <c r="V549" i="4"/>
  <c r="V550" i="4"/>
  <c r="V551" i="4"/>
  <c r="V552" i="4"/>
  <c r="V553" i="4"/>
  <c r="V554" i="4"/>
  <c r="V555" i="4"/>
  <c r="V556" i="4"/>
  <c r="V557" i="4"/>
  <c r="V558" i="4"/>
  <c r="V559" i="4"/>
  <c r="V560" i="4"/>
  <c r="V561" i="4"/>
  <c r="V562" i="4"/>
  <c r="V563" i="4"/>
  <c r="V564" i="4"/>
  <c r="V565" i="4"/>
  <c r="V566" i="4"/>
  <c r="V567" i="4"/>
  <c r="V568" i="4"/>
  <c r="V569" i="4"/>
  <c r="V570" i="4"/>
  <c r="V571" i="4"/>
  <c r="V572" i="4"/>
  <c r="V573" i="4"/>
  <c r="V574" i="4"/>
  <c r="V575" i="4"/>
  <c r="V576" i="4"/>
  <c r="V577" i="4"/>
  <c r="V578" i="4"/>
  <c r="V579" i="4"/>
  <c r="V580" i="4"/>
  <c r="V581" i="4"/>
  <c r="V582" i="4"/>
  <c r="V583" i="4"/>
  <c r="V584" i="4"/>
  <c r="V585" i="4"/>
  <c r="V586" i="4"/>
  <c r="V587" i="4"/>
  <c r="V588" i="4"/>
  <c r="V589" i="4"/>
  <c r="V590" i="4"/>
  <c r="V591" i="4"/>
  <c r="V592" i="4"/>
  <c r="V593" i="4"/>
  <c r="V594" i="4"/>
  <c r="V595" i="4"/>
  <c r="V596" i="4"/>
  <c r="V597" i="4"/>
  <c r="V598" i="4"/>
  <c r="V599" i="4"/>
  <c r="V600" i="4"/>
  <c r="V601" i="4"/>
  <c r="V602" i="4"/>
  <c r="V603" i="4"/>
  <c r="B6" i="4"/>
  <c r="W6" i="4" s="1"/>
  <c r="A6" i="4"/>
  <c r="V6" i="4" s="1"/>
  <c r="C6" i="4"/>
  <c r="A7" i="4"/>
  <c r="V7" i="4" s="1"/>
  <c r="B7" i="4"/>
  <c r="W7" i="4" s="1"/>
  <c r="C7" i="4"/>
  <c r="A8" i="4"/>
  <c r="I8" i="4" s="1"/>
  <c r="B8" i="4"/>
  <c r="W8" i="4" s="1"/>
  <c r="C8" i="4"/>
  <c r="A9" i="4"/>
  <c r="I9" i="4" s="1"/>
  <c r="B9" i="4"/>
  <c r="C9" i="4"/>
  <c r="A10" i="4"/>
  <c r="V10" i="4" s="1"/>
  <c r="B10" i="4"/>
  <c r="C10" i="4"/>
  <c r="A11" i="4"/>
  <c r="V11" i="4" s="1"/>
  <c r="B11" i="4"/>
  <c r="C11" i="4"/>
  <c r="A12" i="4"/>
  <c r="I12" i="4" s="1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W152" i="4" s="1"/>
  <c r="C152" i="4"/>
  <c r="A153" i="4"/>
  <c r="B153" i="4"/>
  <c r="W153" i="4" s="1"/>
  <c r="C153" i="4"/>
  <c r="A154" i="4"/>
  <c r="B154" i="4"/>
  <c r="W154" i="4" s="1"/>
  <c r="C154" i="4"/>
  <c r="A155" i="4"/>
  <c r="V155" i="4" s="1"/>
  <c r="B155" i="4"/>
  <c r="W155" i="4" s="1"/>
  <c r="C155" i="4"/>
  <c r="A156" i="4"/>
  <c r="B156" i="4"/>
  <c r="W156" i="4" s="1"/>
  <c r="C156" i="4"/>
  <c r="A157" i="4"/>
  <c r="V157" i="4" s="1"/>
  <c r="B157" i="4"/>
  <c r="W157" i="4" s="1"/>
  <c r="C157" i="4"/>
  <c r="A158" i="4"/>
  <c r="B158" i="4"/>
  <c r="W158" i="4" s="1"/>
  <c r="C158" i="4"/>
  <c r="A159" i="4"/>
  <c r="V159" i="4" s="1"/>
  <c r="B159" i="4"/>
  <c r="W159" i="4" s="1"/>
  <c r="C159" i="4"/>
  <c r="A160" i="4"/>
  <c r="B160" i="4"/>
  <c r="W160" i="4" s="1"/>
  <c r="C160" i="4"/>
  <c r="A161" i="4"/>
  <c r="V161" i="4" s="1"/>
  <c r="B161" i="4"/>
  <c r="W161" i="4" s="1"/>
  <c r="C161" i="4"/>
  <c r="A162" i="4"/>
  <c r="B162" i="4"/>
  <c r="W162" i="4" s="1"/>
  <c r="C162" i="4"/>
  <c r="A163" i="4"/>
  <c r="V163" i="4" s="1"/>
  <c r="B163" i="4"/>
  <c r="W163" i="4" s="1"/>
  <c r="C163" i="4"/>
  <c r="A164" i="4"/>
  <c r="B164" i="4"/>
  <c r="W164" i="4" s="1"/>
  <c r="C164" i="4"/>
  <c r="A165" i="4"/>
  <c r="V165" i="4" s="1"/>
  <c r="B165" i="4"/>
  <c r="W165" i="4" s="1"/>
  <c r="C165" i="4"/>
  <c r="A166" i="4"/>
  <c r="B166" i="4"/>
  <c r="W166" i="4" s="1"/>
  <c r="C166" i="4"/>
  <c r="A167" i="4"/>
  <c r="V167" i="4" s="1"/>
  <c r="B167" i="4"/>
  <c r="W167" i="4" s="1"/>
  <c r="C167" i="4"/>
  <c r="A168" i="4"/>
  <c r="B168" i="4"/>
  <c r="W168" i="4" s="1"/>
  <c r="C168" i="4"/>
  <c r="A169" i="4"/>
  <c r="V169" i="4" s="1"/>
  <c r="B169" i="4"/>
  <c r="W169" i="4" s="1"/>
  <c r="C169" i="4"/>
  <c r="A170" i="4"/>
  <c r="B170" i="4"/>
  <c r="W170" i="4" s="1"/>
  <c r="C170" i="4"/>
  <c r="A171" i="4"/>
  <c r="V171" i="4" s="1"/>
  <c r="B171" i="4"/>
  <c r="W171" i="4" s="1"/>
  <c r="C171" i="4"/>
  <c r="A172" i="4"/>
  <c r="B172" i="4"/>
  <c r="W172" i="4" s="1"/>
  <c r="C172" i="4"/>
  <c r="A173" i="4"/>
  <c r="V173" i="4" s="1"/>
  <c r="B173" i="4"/>
  <c r="W173" i="4" s="1"/>
  <c r="C173" i="4"/>
  <c r="A174" i="4"/>
  <c r="B174" i="4"/>
  <c r="W174" i="4" s="1"/>
  <c r="C174" i="4"/>
  <c r="A175" i="4"/>
  <c r="V175" i="4" s="1"/>
  <c r="B175" i="4"/>
  <c r="W175" i="4" s="1"/>
  <c r="C175" i="4"/>
  <c r="A176" i="4"/>
  <c r="B176" i="4"/>
  <c r="W176" i="4" s="1"/>
  <c r="C176" i="4"/>
  <c r="A177" i="4"/>
  <c r="V177" i="4" s="1"/>
  <c r="B177" i="4"/>
  <c r="W177" i="4" s="1"/>
  <c r="C177" i="4"/>
  <c r="A178" i="4"/>
  <c r="B178" i="4"/>
  <c r="W178" i="4" s="1"/>
  <c r="C178" i="4"/>
  <c r="A179" i="4"/>
  <c r="V179" i="4" s="1"/>
  <c r="B179" i="4"/>
  <c r="W179" i="4" s="1"/>
  <c r="C179" i="4"/>
  <c r="A180" i="4"/>
  <c r="B180" i="4"/>
  <c r="W180" i="4" s="1"/>
  <c r="C180" i="4"/>
  <c r="A181" i="4"/>
  <c r="V181" i="4" s="1"/>
  <c r="B181" i="4"/>
  <c r="W181" i="4" s="1"/>
  <c r="C181" i="4"/>
  <c r="A182" i="4"/>
  <c r="B182" i="4"/>
  <c r="W182" i="4" s="1"/>
  <c r="C182" i="4"/>
  <c r="A183" i="4"/>
  <c r="V183" i="4" s="1"/>
  <c r="B183" i="4"/>
  <c r="W183" i="4" s="1"/>
  <c r="C183" i="4"/>
  <c r="A184" i="4"/>
  <c r="B184" i="4"/>
  <c r="W184" i="4" s="1"/>
  <c r="C184" i="4"/>
  <c r="A185" i="4"/>
  <c r="V185" i="4" s="1"/>
  <c r="B185" i="4"/>
  <c r="W185" i="4" s="1"/>
  <c r="C185" i="4"/>
  <c r="A186" i="4"/>
  <c r="B186" i="4"/>
  <c r="W186" i="4" s="1"/>
  <c r="C186" i="4"/>
  <c r="A187" i="4"/>
  <c r="V187" i="4" s="1"/>
  <c r="B187" i="4"/>
  <c r="W187" i="4" s="1"/>
  <c r="C187" i="4"/>
  <c r="A188" i="4"/>
  <c r="B188" i="4"/>
  <c r="W188" i="4" s="1"/>
  <c r="C188" i="4"/>
  <c r="A189" i="4"/>
  <c r="V189" i="4" s="1"/>
  <c r="B189" i="4"/>
  <c r="W189" i="4" s="1"/>
  <c r="C189" i="4"/>
  <c r="A190" i="4"/>
  <c r="B190" i="4"/>
  <c r="W190" i="4" s="1"/>
  <c r="C190" i="4"/>
  <c r="A191" i="4"/>
  <c r="V191" i="4" s="1"/>
  <c r="B191" i="4"/>
  <c r="W191" i="4" s="1"/>
  <c r="C191" i="4"/>
  <c r="A192" i="4"/>
  <c r="B192" i="4"/>
  <c r="W192" i="4" s="1"/>
  <c r="C192" i="4"/>
  <c r="A193" i="4"/>
  <c r="V193" i="4" s="1"/>
  <c r="B193" i="4"/>
  <c r="W193" i="4" s="1"/>
  <c r="C193" i="4"/>
  <c r="A194" i="4"/>
  <c r="B194" i="4"/>
  <c r="W194" i="4" s="1"/>
  <c r="C194" i="4"/>
  <c r="A195" i="4"/>
  <c r="V195" i="4" s="1"/>
  <c r="B195" i="4"/>
  <c r="W195" i="4" s="1"/>
  <c r="C195" i="4"/>
  <c r="A196" i="4"/>
  <c r="B196" i="4"/>
  <c r="W196" i="4" s="1"/>
  <c r="C196" i="4"/>
  <c r="A197" i="4"/>
  <c r="V197" i="4" s="1"/>
  <c r="B197" i="4"/>
  <c r="W197" i="4" s="1"/>
  <c r="C197" i="4"/>
  <c r="A198" i="4"/>
  <c r="B198" i="4"/>
  <c r="W198" i="4" s="1"/>
  <c r="C198" i="4"/>
  <c r="A199" i="4"/>
  <c r="V199" i="4" s="1"/>
  <c r="B199" i="4"/>
  <c r="W199" i="4" s="1"/>
  <c r="C199" i="4"/>
  <c r="A200" i="4"/>
  <c r="B200" i="4"/>
  <c r="W200" i="4" s="1"/>
  <c r="C200" i="4"/>
  <c r="A201" i="4"/>
  <c r="V201" i="4" s="1"/>
  <c r="B201" i="4"/>
  <c r="W201" i="4" s="1"/>
  <c r="C201" i="4"/>
  <c r="A202" i="4"/>
  <c r="B202" i="4"/>
  <c r="W202" i="4" s="1"/>
  <c r="C202" i="4"/>
  <c r="A203" i="4"/>
  <c r="V203" i="4" s="1"/>
  <c r="B203" i="4"/>
  <c r="W203" i="4" s="1"/>
  <c r="C203" i="4"/>
  <c r="A204" i="4"/>
  <c r="B204" i="4"/>
  <c r="W204" i="4" s="1"/>
  <c r="C204" i="4"/>
  <c r="B5" i="4"/>
  <c r="C5" i="4"/>
  <c r="A5" i="4"/>
  <c r="I5" i="4" s="1"/>
  <c r="AQ399" i="3"/>
  <c r="AQ400" i="3"/>
  <c r="AQ401" i="3"/>
  <c r="AQ402" i="3"/>
  <c r="AQ403" i="3"/>
  <c r="AQ404" i="3"/>
  <c r="BO5" i="3" l="1"/>
  <c r="BC18" i="3"/>
  <c r="BC12" i="3"/>
  <c r="BC13" i="3"/>
  <c r="BC11" i="3"/>
  <c r="BC10" i="3"/>
  <c r="BC8" i="3"/>
  <c r="BC7" i="3"/>
  <c r="BC6" i="3"/>
  <c r="AW24" i="3"/>
  <c r="AW19" i="3"/>
  <c r="AW7" i="3"/>
  <c r="AQ49" i="3"/>
  <c r="AQ50" i="3"/>
  <c r="AQ43" i="3"/>
  <c r="AQ47" i="3"/>
  <c r="AQ41" i="3"/>
  <c r="AQ36" i="3"/>
  <c r="AQ33" i="3"/>
  <c r="AQ37" i="3"/>
  <c r="AQ28" i="3"/>
  <c r="AQ27" i="3"/>
  <c r="AQ26" i="3"/>
  <c r="AQ25" i="3"/>
  <c r="AQ24" i="3"/>
  <c r="AQ51" i="3"/>
  <c r="AQ23" i="3"/>
  <c r="AQ22" i="3"/>
  <c r="AQ17" i="3"/>
  <c r="AQ16" i="3"/>
  <c r="AQ15" i="3"/>
  <c r="AQ13" i="3"/>
  <c r="AQ11" i="3"/>
  <c r="AQ7" i="3"/>
  <c r="AK56" i="3"/>
  <c r="AK39" i="3"/>
  <c r="AK35" i="3"/>
  <c r="AK31" i="3"/>
  <c r="AK30" i="3"/>
  <c r="AK25" i="3"/>
  <c r="AK15" i="3"/>
  <c r="AK13" i="3"/>
  <c r="AE33" i="3"/>
  <c r="AE30" i="3"/>
  <c r="AE16" i="3"/>
  <c r="W150" i="4"/>
  <c r="O150" i="4"/>
  <c r="W148" i="4"/>
  <c r="O148" i="4"/>
  <c r="W146" i="4"/>
  <c r="O146" i="4"/>
  <c r="W144" i="4"/>
  <c r="O144" i="4"/>
  <c r="W142" i="4"/>
  <c r="O142" i="4"/>
  <c r="W140" i="4"/>
  <c r="O140" i="4"/>
  <c r="W138" i="4"/>
  <c r="O138" i="4"/>
  <c r="W136" i="4"/>
  <c r="O136" i="4"/>
  <c r="W134" i="4"/>
  <c r="O134" i="4"/>
  <c r="W132" i="4"/>
  <c r="O132" i="4"/>
  <c r="W130" i="4"/>
  <c r="O130" i="4"/>
  <c r="W128" i="4"/>
  <c r="O128" i="4"/>
  <c r="W126" i="4"/>
  <c r="O126" i="4"/>
  <c r="W124" i="4"/>
  <c r="O124" i="4"/>
  <c r="W122" i="4"/>
  <c r="O122" i="4"/>
  <c r="W120" i="4"/>
  <c r="O120" i="4"/>
  <c r="W118" i="4"/>
  <c r="O118" i="4"/>
  <c r="W116" i="4"/>
  <c r="O116" i="4"/>
  <c r="W114" i="4"/>
  <c r="O114" i="4"/>
  <c r="W112" i="4"/>
  <c r="O112" i="4"/>
  <c r="W110" i="4"/>
  <c r="O110" i="4"/>
  <c r="W108" i="4"/>
  <c r="O108" i="4"/>
  <c r="W106" i="4"/>
  <c r="O106" i="4"/>
  <c r="W104" i="4"/>
  <c r="O104" i="4"/>
  <c r="W102" i="4"/>
  <c r="O102" i="4"/>
  <c r="W100" i="4"/>
  <c r="O100" i="4"/>
  <c r="W98" i="4"/>
  <c r="O98" i="4"/>
  <c r="W96" i="4"/>
  <c r="O96" i="4"/>
  <c r="W94" i="4"/>
  <c r="O94" i="4"/>
  <c r="W92" i="4"/>
  <c r="O92" i="4"/>
  <c r="W90" i="4"/>
  <c r="O90" i="4"/>
  <c r="W88" i="4"/>
  <c r="O88" i="4"/>
  <c r="W86" i="4"/>
  <c r="O86" i="4"/>
  <c r="W84" i="4"/>
  <c r="O84" i="4"/>
  <c r="W82" i="4"/>
  <c r="O82" i="4"/>
  <c r="W80" i="4"/>
  <c r="O80" i="4"/>
  <c r="W78" i="4"/>
  <c r="O78" i="4"/>
  <c r="W76" i="4"/>
  <c r="O76" i="4"/>
  <c r="W74" i="4"/>
  <c r="O74" i="4"/>
  <c r="W72" i="4"/>
  <c r="O72" i="4"/>
  <c r="W70" i="4"/>
  <c r="O70" i="4"/>
  <c r="W68" i="4"/>
  <c r="O68" i="4"/>
  <c r="W66" i="4"/>
  <c r="O66" i="4"/>
  <c r="W64" i="4"/>
  <c r="O64" i="4"/>
  <c r="W62" i="4"/>
  <c r="O62" i="4"/>
  <c r="W60" i="4"/>
  <c r="O60" i="4"/>
  <c r="W58" i="4"/>
  <c r="O58" i="4"/>
  <c r="W56" i="4"/>
  <c r="O56" i="4"/>
  <c r="W54" i="4"/>
  <c r="O54" i="4"/>
  <c r="W52" i="4"/>
  <c r="O52" i="4"/>
  <c r="W50" i="4"/>
  <c r="O50" i="4"/>
  <c r="W48" i="4"/>
  <c r="O48" i="4"/>
  <c r="W46" i="4"/>
  <c r="O46" i="4"/>
  <c r="W44" i="4"/>
  <c r="O44" i="4"/>
  <c r="W42" i="4"/>
  <c r="O42" i="4"/>
  <c r="W40" i="4"/>
  <c r="O40" i="4"/>
  <c r="W38" i="4"/>
  <c r="O38" i="4"/>
  <c r="W36" i="4"/>
  <c r="O36" i="4"/>
  <c r="W34" i="4"/>
  <c r="O34" i="4"/>
  <c r="W32" i="4"/>
  <c r="O32" i="4"/>
  <c r="W30" i="4"/>
  <c r="O30" i="4"/>
  <c r="W28" i="4"/>
  <c r="O28" i="4"/>
  <c r="W26" i="4"/>
  <c r="O26" i="4"/>
  <c r="W24" i="4"/>
  <c r="O24" i="4"/>
  <c r="W22" i="4"/>
  <c r="O22" i="4"/>
  <c r="W20" i="4"/>
  <c r="O20" i="4"/>
  <c r="W18" i="4"/>
  <c r="O18" i="4"/>
  <c r="W16" i="4"/>
  <c r="O16" i="4"/>
  <c r="W14" i="4"/>
  <c r="O14" i="4"/>
  <c r="W12" i="4"/>
  <c r="O12" i="4"/>
  <c r="W10" i="4"/>
  <c r="O10" i="4"/>
  <c r="O203" i="4"/>
  <c r="O201" i="4"/>
  <c r="O199" i="4"/>
  <c r="O197" i="4"/>
  <c r="O195" i="4"/>
  <c r="O193" i="4"/>
  <c r="O191" i="4"/>
  <c r="O189" i="4"/>
  <c r="O187" i="4"/>
  <c r="O185" i="4"/>
  <c r="O183" i="4"/>
  <c r="O181" i="4"/>
  <c r="O179" i="4"/>
  <c r="O177" i="4"/>
  <c r="O175" i="4"/>
  <c r="O173" i="4"/>
  <c r="O171" i="4"/>
  <c r="O169" i="4"/>
  <c r="O167" i="4"/>
  <c r="O165" i="4"/>
  <c r="O163" i="4"/>
  <c r="O161" i="4"/>
  <c r="O159" i="4"/>
  <c r="O157" i="4"/>
  <c r="O155" i="4"/>
  <c r="O153" i="4"/>
  <c r="W151" i="4"/>
  <c r="O151" i="4"/>
  <c r="W149" i="4"/>
  <c r="O149" i="4"/>
  <c r="W147" i="4"/>
  <c r="O147" i="4"/>
  <c r="W145" i="4"/>
  <c r="O145" i="4"/>
  <c r="W143" i="4"/>
  <c r="O143" i="4"/>
  <c r="W141" i="4"/>
  <c r="O141" i="4"/>
  <c r="W139" i="4"/>
  <c r="O139" i="4"/>
  <c r="W137" i="4"/>
  <c r="O137" i="4"/>
  <c r="W135" i="4"/>
  <c r="O135" i="4"/>
  <c r="W133" i="4"/>
  <c r="O133" i="4"/>
  <c r="W131" i="4"/>
  <c r="O131" i="4"/>
  <c r="W129" i="4"/>
  <c r="O129" i="4"/>
  <c r="W127" i="4"/>
  <c r="O127" i="4"/>
  <c r="W125" i="4"/>
  <c r="O125" i="4"/>
  <c r="W123" i="4"/>
  <c r="O123" i="4"/>
  <c r="W121" i="4"/>
  <c r="O121" i="4"/>
  <c r="W119" i="4"/>
  <c r="O119" i="4"/>
  <c r="W117" i="4"/>
  <c r="O117" i="4"/>
  <c r="W115" i="4"/>
  <c r="O115" i="4"/>
  <c r="W113" i="4"/>
  <c r="O113" i="4"/>
  <c r="W111" i="4"/>
  <c r="O111" i="4"/>
  <c r="W109" i="4"/>
  <c r="O109" i="4"/>
  <c r="W107" i="4"/>
  <c r="O107" i="4"/>
  <c r="W105" i="4"/>
  <c r="O105" i="4"/>
  <c r="W103" i="4"/>
  <c r="O103" i="4"/>
  <c r="W101" i="4"/>
  <c r="O101" i="4"/>
  <c r="W99" i="4"/>
  <c r="O99" i="4"/>
  <c r="W97" i="4"/>
  <c r="O97" i="4"/>
  <c r="W95" i="4"/>
  <c r="O95" i="4"/>
  <c r="W93" i="4"/>
  <c r="O93" i="4"/>
  <c r="W91" i="4"/>
  <c r="O91" i="4"/>
  <c r="W89" i="4"/>
  <c r="O89" i="4"/>
  <c r="W87" i="4"/>
  <c r="O87" i="4"/>
  <c r="W85" i="4"/>
  <c r="O85" i="4"/>
  <c r="W83" i="4"/>
  <c r="O83" i="4"/>
  <c r="W81" i="4"/>
  <c r="O81" i="4"/>
  <c r="W79" i="4"/>
  <c r="O79" i="4"/>
  <c r="W77" i="4"/>
  <c r="O77" i="4"/>
  <c r="W75" i="4"/>
  <c r="O75" i="4"/>
  <c r="W73" i="4"/>
  <c r="O73" i="4"/>
  <c r="W71" i="4"/>
  <c r="O71" i="4"/>
  <c r="W69" i="4"/>
  <c r="O69" i="4"/>
  <c r="W67" i="4"/>
  <c r="O67" i="4"/>
  <c r="W65" i="4"/>
  <c r="O65" i="4"/>
  <c r="W63" i="4"/>
  <c r="O63" i="4"/>
  <c r="W61" i="4"/>
  <c r="O61" i="4"/>
  <c r="W59" i="4"/>
  <c r="O59" i="4"/>
  <c r="W57" i="4"/>
  <c r="O57" i="4"/>
  <c r="W55" i="4"/>
  <c r="O55" i="4"/>
  <c r="W53" i="4"/>
  <c r="O53" i="4"/>
  <c r="W51" i="4"/>
  <c r="O51" i="4"/>
  <c r="W49" i="4"/>
  <c r="O49" i="4"/>
  <c r="W47" i="4"/>
  <c r="O47" i="4"/>
  <c r="W45" i="4"/>
  <c r="O45" i="4"/>
  <c r="W43" i="4"/>
  <c r="O43" i="4"/>
  <c r="W41" i="4"/>
  <c r="O41" i="4"/>
  <c r="W39" i="4"/>
  <c r="O39" i="4"/>
  <c r="W37" i="4"/>
  <c r="O37" i="4"/>
  <c r="W35" i="4"/>
  <c r="O35" i="4"/>
  <c r="W33" i="4"/>
  <c r="O33" i="4"/>
  <c r="W31" i="4"/>
  <c r="O31" i="4"/>
  <c r="W29" i="4"/>
  <c r="O29" i="4"/>
  <c r="W27" i="4"/>
  <c r="O27" i="4"/>
  <c r="W25" i="4"/>
  <c r="O25" i="4"/>
  <c r="W23" i="4"/>
  <c r="O23" i="4"/>
  <c r="W21" i="4"/>
  <c r="O21" i="4"/>
  <c r="W19" i="4"/>
  <c r="O19" i="4"/>
  <c r="W17" i="4"/>
  <c r="O17" i="4"/>
  <c r="W15" i="4"/>
  <c r="O15" i="4"/>
  <c r="W13" i="4"/>
  <c r="O13" i="4"/>
  <c r="W11" i="4"/>
  <c r="O11" i="4"/>
  <c r="W9" i="4"/>
  <c r="O9" i="4"/>
  <c r="O204" i="4"/>
  <c r="O202" i="4"/>
  <c r="O200" i="4"/>
  <c r="O198" i="4"/>
  <c r="O196" i="4"/>
  <c r="O194" i="4"/>
  <c r="O192" i="4"/>
  <c r="O190" i="4"/>
  <c r="O188" i="4"/>
  <c r="O186" i="4"/>
  <c r="O184" i="4"/>
  <c r="O182" i="4"/>
  <c r="O180" i="4"/>
  <c r="O178" i="4"/>
  <c r="O176" i="4"/>
  <c r="O174" i="4"/>
  <c r="O172" i="4"/>
  <c r="O170" i="4"/>
  <c r="O168" i="4"/>
  <c r="O166" i="4"/>
  <c r="O164" i="4"/>
  <c r="O162" i="4"/>
  <c r="O160" i="4"/>
  <c r="O158" i="4"/>
  <c r="O156" i="4"/>
  <c r="O154" i="4"/>
  <c r="O152" i="4"/>
  <c r="V153" i="4"/>
  <c r="I153" i="4"/>
  <c r="V151" i="4"/>
  <c r="I151" i="4"/>
  <c r="V149" i="4"/>
  <c r="I149" i="4"/>
  <c r="V147" i="4"/>
  <c r="I147" i="4"/>
  <c r="V145" i="4"/>
  <c r="I145" i="4"/>
  <c r="V143" i="4"/>
  <c r="I143" i="4"/>
  <c r="V141" i="4"/>
  <c r="I141" i="4"/>
  <c r="V139" i="4"/>
  <c r="I139" i="4"/>
  <c r="V137" i="4"/>
  <c r="I137" i="4"/>
  <c r="V135" i="4"/>
  <c r="I135" i="4"/>
  <c r="V133" i="4"/>
  <c r="I133" i="4"/>
  <c r="V131" i="4"/>
  <c r="I131" i="4"/>
  <c r="V129" i="4"/>
  <c r="I129" i="4"/>
  <c r="V127" i="4"/>
  <c r="I127" i="4"/>
  <c r="V125" i="4"/>
  <c r="I125" i="4"/>
  <c r="V123" i="4"/>
  <c r="I123" i="4"/>
  <c r="V121" i="4"/>
  <c r="I121" i="4"/>
  <c r="V119" i="4"/>
  <c r="I119" i="4"/>
  <c r="V117" i="4"/>
  <c r="I117" i="4"/>
  <c r="V115" i="4"/>
  <c r="I115" i="4"/>
  <c r="V113" i="4"/>
  <c r="I113" i="4"/>
  <c r="V111" i="4"/>
  <c r="I111" i="4"/>
  <c r="V109" i="4"/>
  <c r="I109" i="4"/>
  <c r="V107" i="4"/>
  <c r="I107" i="4"/>
  <c r="V105" i="4"/>
  <c r="I105" i="4"/>
  <c r="V103" i="4"/>
  <c r="I103" i="4"/>
  <c r="V101" i="4"/>
  <c r="I101" i="4"/>
  <c r="V99" i="4"/>
  <c r="I99" i="4"/>
  <c r="V97" i="4"/>
  <c r="I97" i="4"/>
  <c r="V95" i="4"/>
  <c r="I95" i="4"/>
  <c r="V93" i="4"/>
  <c r="I93" i="4"/>
  <c r="V91" i="4"/>
  <c r="I91" i="4"/>
  <c r="V89" i="4"/>
  <c r="I89" i="4"/>
  <c r="V87" i="4"/>
  <c r="I87" i="4"/>
  <c r="V85" i="4"/>
  <c r="I85" i="4"/>
  <c r="V83" i="4"/>
  <c r="I83" i="4"/>
  <c r="V81" i="4"/>
  <c r="I81" i="4"/>
  <c r="V79" i="4"/>
  <c r="I79" i="4"/>
  <c r="V77" i="4"/>
  <c r="I77" i="4"/>
  <c r="V75" i="4"/>
  <c r="I75" i="4"/>
  <c r="V73" i="4"/>
  <c r="I73" i="4"/>
  <c r="V71" i="4"/>
  <c r="I71" i="4"/>
  <c r="V69" i="4"/>
  <c r="I69" i="4"/>
  <c r="V67" i="4"/>
  <c r="I67" i="4"/>
  <c r="V65" i="4"/>
  <c r="I65" i="4"/>
  <c r="V63" i="4"/>
  <c r="I63" i="4"/>
  <c r="V61" i="4"/>
  <c r="I61" i="4"/>
  <c r="V59" i="4"/>
  <c r="I59" i="4"/>
  <c r="V57" i="4"/>
  <c r="I57" i="4"/>
  <c r="V55" i="4"/>
  <c r="I55" i="4"/>
  <c r="V53" i="4"/>
  <c r="I53" i="4"/>
  <c r="V51" i="4"/>
  <c r="I51" i="4"/>
  <c r="V49" i="4"/>
  <c r="I49" i="4"/>
  <c r="V47" i="4"/>
  <c r="I47" i="4"/>
  <c r="V45" i="4"/>
  <c r="I45" i="4"/>
  <c r="V43" i="4"/>
  <c r="I43" i="4"/>
  <c r="V41" i="4"/>
  <c r="I41" i="4"/>
  <c r="V39" i="4"/>
  <c r="I39" i="4"/>
  <c r="V37" i="4"/>
  <c r="I37" i="4"/>
  <c r="V35" i="4"/>
  <c r="I35" i="4"/>
  <c r="V33" i="4"/>
  <c r="I33" i="4"/>
  <c r="V31" i="4"/>
  <c r="I31" i="4"/>
  <c r="V29" i="4"/>
  <c r="I29" i="4"/>
  <c r="V27" i="4"/>
  <c r="I27" i="4"/>
  <c r="V25" i="4"/>
  <c r="I25" i="4"/>
  <c r="V23" i="4"/>
  <c r="I23" i="4"/>
  <c r="V21" i="4"/>
  <c r="I21" i="4"/>
  <c r="V19" i="4"/>
  <c r="I19" i="4"/>
  <c r="V17" i="4"/>
  <c r="I17" i="4"/>
  <c r="V15" i="4"/>
  <c r="I15" i="4"/>
  <c r="V13" i="4"/>
  <c r="I13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204" i="4"/>
  <c r="V204" i="4"/>
  <c r="I202" i="4"/>
  <c r="V202" i="4"/>
  <c r="I200" i="4"/>
  <c r="V200" i="4"/>
  <c r="I198" i="4"/>
  <c r="V198" i="4"/>
  <c r="I196" i="4"/>
  <c r="V196" i="4"/>
  <c r="I194" i="4"/>
  <c r="V194" i="4"/>
  <c r="I192" i="4"/>
  <c r="V192" i="4"/>
  <c r="I190" i="4"/>
  <c r="V190" i="4"/>
  <c r="I188" i="4"/>
  <c r="V188" i="4"/>
  <c r="I186" i="4"/>
  <c r="V186" i="4"/>
  <c r="I184" i="4"/>
  <c r="V184" i="4"/>
  <c r="I182" i="4"/>
  <c r="V182" i="4"/>
  <c r="I180" i="4"/>
  <c r="V180" i="4"/>
  <c r="V178" i="4"/>
  <c r="I178" i="4"/>
  <c r="V176" i="4"/>
  <c r="I176" i="4"/>
  <c r="V174" i="4"/>
  <c r="I174" i="4"/>
  <c r="V172" i="4"/>
  <c r="I172" i="4"/>
  <c r="V170" i="4"/>
  <c r="I170" i="4"/>
  <c r="V168" i="4"/>
  <c r="I168" i="4"/>
  <c r="V166" i="4"/>
  <c r="I166" i="4"/>
  <c r="V164" i="4"/>
  <c r="I164" i="4"/>
  <c r="V162" i="4"/>
  <c r="I162" i="4"/>
  <c r="V160" i="4"/>
  <c r="I160" i="4"/>
  <c r="V158" i="4"/>
  <c r="I158" i="4"/>
  <c r="V156" i="4"/>
  <c r="I156" i="4"/>
  <c r="V154" i="4"/>
  <c r="I154" i="4"/>
  <c r="V152" i="4"/>
  <c r="I152" i="4"/>
  <c r="V150" i="4"/>
  <c r="I150" i="4"/>
  <c r="V148" i="4"/>
  <c r="I148" i="4"/>
  <c r="V146" i="4"/>
  <c r="I146" i="4"/>
  <c r="V144" i="4"/>
  <c r="I144" i="4"/>
  <c r="V142" i="4"/>
  <c r="I142" i="4"/>
  <c r="V140" i="4"/>
  <c r="I140" i="4"/>
  <c r="V138" i="4"/>
  <c r="I138" i="4"/>
  <c r="V136" i="4"/>
  <c r="I136" i="4"/>
  <c r="V134" i="4"/>
  <c r="I134" i="4"/>
  <c r="V132" i="4"/>
  <c r="I132" i="4"/>
  <c r="V130" i="4"/>
  <c r="I130" i="4"/>
  <c r="V128" i="4"/>
  <c r="I128" i="4"/>
  <c r="V126" i="4"/>
  <c r="I126" i="4"/>
  <c r="V124" i="4"/>
  <c r="I124" i="4"/>
  <c r="V122" i="4"/>
  <c r="I122" i="4"/>
  <c r="V120" i="4"/>
  <c r="I120" i="4"/>
  <c r="V118" i="4"/>
  <c r="I118" i="4"/>
  <c r="V116" i="4"/>
  <c r="I116" i="4"/>
  <c r="V114" i="4"/>
  <c r="I114" i="4"/>
  <c r="V112" i="4"/>
  <c r="I112" i="4"/>
  <c r="V110" i="4"/>
  <c r="I110" i="4"/>
  <c r="V108" i="4"/>
  <c r="I108" i="4"/>
  <c r="V106" i="4"/>
  <c r="I106" i="4"/>
  <c r="V104" i="4"/>
  <c r="I104" i="4"/>
  <c r="V102" i="4"/>
  <c r="I102" i="4"/>
  <c r="V100" i="4"/>
  <c r="I100" i="4"/>
  <c r="V98" i="4"/>
  <c r="I98" i="4"/>
  <c r="V96" i="4"/>
  <c r="I96" i="4"/>
  <c r="V94" i="4"/>
  <c r="I94" i="4"/>
  <c r="V92" i="4"/>
  <c r="I92" i="4"/>
  <c r="V90" i="4"/>
  <c r="I90" i="4"/>
  <c r="V88" i="4"/>
  <c r="I88" i="4"/>
  <c r="V86" i="4"/>
  <c r="I86" i="4"/>
  <c r="V84" i="4"/>
  <c r="I84" i="4"/>
  <c r="V82" i="4"/>
  <c r="I82" i="4"/>
  <c r="V80" i="4"/>
  <c r="I80" i="4"/>
  <c r="V78" i="4"/>
  <c r="I78" i="4"/>
  <c r="V76" i="4"/>
  <c r="I76" i="4"/>
  <c r="V74" i="4"/>
  <c r="I74" i="4"/>
  <c r="V72" i="4"/>
  <c r="I72" i="4"/>
  <c r="V70" i="4"/>
  <c r="I70" i="4"/>
  <c r="V68" i="4"/>
  <c r="I68" i="4"/>
  <c r="V66" i="4"/>
  <c r="I66" i="4"/>
  <c r="V64" i="4"/>
  <c r="I64" i="4"/>
  <c r="V62" i="4"/>
  <c r="I62" i="4"/>
  <c r="V60" i="4"/>
  <c r="I60" i="4"/>
  <c r="V58" i="4"/>
  <c r="I58" i="4"/>
  <c r="V56" i="4"/>
  <c r="I56" i="4"/>
  <c r="V54" i="4"/>
  <c r="I54" i="4"/>
  <c r="V52" i="4"/>
  <c r="I52" i="4"/>
  <c r="V50" i="4"/>
  <c r="I50" i="4"/>
  <c r="V48" i="4"/>
  <c r="I48" i="4"/>
  <c r="V46" i="4"/>
  <c r="I46" i="4"/>
  <c r="V44" i="4"/>
  <c r="I44" i="4"/>
  <c r="V42" i="4"/>
  <c r="I42" i="4"/>
  <c r="V40" i="4"/>
  <c r="I40" i="4"/>
  <c r="V38" i="4"/>
  <c r="I38" i="4"/>
  <c r="V36" i="4"/>
  <c r="I36" i="4"/>
  <c r="V34" i="4"/>
  <c r="I34" i="4"/>
  <c r="V32" i="4"/>
  <c r="I32" i="4"/>
  <c r="V30" i="4"/>
  <c r="I30" i="4"/>
  <c r="V28" i="4"/>
  <c r="I28" i="4"/>
  <c r="V26" i="4"/>
  <c r="I26" i="4"/>
  <c r="V24" i="4"/>
  <c r="I24" i="4"/>
  <c r="V22" i="4"/>
  <c r="I22" i="4"/>
  <c r="V20" i="4"/>
  <c r="I20" i="4"/>
  <c r="V18" i="4"/>
  <c r="I18" i="4"/>
  <c r="V16" i="4"/>
  <c r="I16" i="4"/>
  <c r="V14" i="4"/>
  <c r="I14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M8" i="3"/>
  <c r="BC4" i="3"/>
  <c r="E34" i="2"/>
  <c r="S34" i="2" s="1"/>
  <c r="F34" i="2"/>
  <c r="T34" i="2" s="1"/>
  <c r="E35" i="2"/>
  <c r="S35" i="2" s="1"/>
  <c r="F35" i="2"/>
  <c r="T35" i="2" s="1"/>
  <c r="E36" i="2"/>
  <c r="S36" i="2" s="1"/>
  <c r="F36" i="2"/>
  <c r="T36" i="2" s="1"/>
  <c r="E37" i="2"/>
  <c r="S37" i="2" s="1"/>
  <c r="F37" i="2"/>
  <c r="T37" i="2" s="1"/>
  <c r="E38" i="2"/>
  <c r="S38" i="2" s="1"/>
  <c r="F38" i="2"/>
  <c r="T38" i="2" s="1"/>
  <c r="E39" i="2"/>
  <c r="S39" i="2" s="1"/>
  <c r="F39" i="2"/>
  <c r="T39" i="2" s="1"/>
  <c r="E40" i="2"/>
  <c r="S40" i="2" s="1"/>
  <c r="F40" i="2"/>
  <c r="T40" i="2" s="1"/>
  <c r="E41" i="2"/>
  <c r="S41" i="2" s="1"/>
  <c r="F41" i="2"/>
  <c r="T41" i="2" s="1"/>
  <c r="E42" i="2"/>
  <c r="S42" i="2" s="1"/>
  <c r="F42" i="2"/>
  <c r="T42" i="2" s="1"/>
  <c r="E43" i="2"/>
  <c r="S43" i="2" s="1"/>
  <c r="F43" i="2"/>
  <c r="T43" i="2" s="1"/>
  <c r="E44" i="2"/>
  <c r="S44" i="2" s="1"/>
  <c r="F44" i="2"/>
  <c r="T44" i="2" s="1"/>
  <c r="E45" i="2"/>
  <c r="S45" i="2" s="1"/>
  <c r="F45" i="2"/>
  <c r="T45" i="2" s="1"/>
  <c r="E46" i="2"/>
  <c r="S46" i="2" s="1"/>
  <c r="F46" i="2"/>
  <c r="T46" i="2" s="1"/>
  <c r="E47" i="2"/>
  <c r="S47" i="2" s="1"/>
  <c r="F47" i="2"/>
  <c r="T47" i="2" s="1"/>
  <c r="E48" i="2"/>
  <c r="S48" i="2" s="1"/>
  <c r="F48" i="2"/>
  <c r="T48" i="2" s="1"/>
  <c r="E49" i="2"/>
  <c r="S49" i="2" s="1"/>
  <c r="F49" i="2"/>
  <c r="T49" i="2" s="1"/>
  <c r="E50" i="2"/>
  <c r="S50" i="2" s="1"/>
  <c r="F50" i="2"/>
  <c r="T50" i="2" s="1"/>
  <c r="E51" i="2"/>
  <c r="S51" i="2" s="1"/>
  <c r="F51" i="2"/>
  <c r="T51" i="2" s="1"/>
  <c r="E52" i="2"/>
  <c r="S52" i="2" s="1"/>
  <c r="F52" i="2"/>
  <c r="T52" i="2" s="1"/>
  <c r="E53" i="2"/>
  <c r="S53" i="2" s="1"/>
  <c r="F53" i="2"/>
  <c r="T53" i="2" s="1"/>
  <c r="E54" i="2"/>
  <c r="S54" i="2" s="1"/>
  <c r="F54" i="2"/>
  <c r="T54" i="2" s="1"/>
  <c r="E55" i="2"/>
  <c r="S55" i="2" s="1"/>
  <c r="F55" i="2"/>
  <c r="T55" i="2" s="1"/>
  <c r="E56" i="2"/>
  <c r="S56" i="2" s="1"/>
  <c r="F56" i="2"/>
  <c r="T56" i="2" s="1"/>
  <c r="E57" i="2"/>
  <c r="S57" i="2" s="1"/>
  <c r="F57" i="2"/>
  <c r="T57" i="2" s="1"/>
  <c r="E58" i="2"/>
  <c r="S58" i="2" s="1"/>
  <c r="F58" i="2"/>
  <c r="T58" i="2" s="1"/>
  <c r="E59" i="2"/>
  <c r="S59" i="2" s="1"/>
  <c r="F59" i="2"/>
  <c r="T59" i="2" s="1"/>
  <c r="E60" i="2"/>
  <c r="S60" i="2" s="1"/>
  <c r="F60" i="2"/>
  <c r="T60" i="2" s="1"/>
  <c r="E61" i="2"/>
  <c r="S61" i="2" s="1"/>
  <c r="F61" i="2"/>
  <c r="T61" i="2" s="1"/>
  <c r="E62" i="2"/>
  <c r="S62" i="2" s="1"/>
  <c r="F62" i="2"/>
  <c r="T62" i="2" s="1"/>
  <c r="E63" i="2"/>
  <c r="S63" i="2" s="1"/>
  <c r="F63" i="2"/>
  <c r="T63" i="2" s="1"/>
  <c r="E64" i="2"/>
  <c r="S64" i="2" s="1"/>
  <c r="F64" i="2"/>
  <c r="T64" i="2" s="1"/>
  <c r="E65" i="2"/>
  <c r="S65" i="2" s="1"/>
  <c r="F65" i="2"/>
  <c r="T65" i="2" s="1"/>
  <c r="E66" i="2"/>
  <c r="S66" i="2" s="1"/>
  <c r="F66" i="2"/>
  <c r="T66" i="2" s="1"/>
  <c r="E67" i="2"/>
  <c r="S67" i="2" s="1"/>
  <c r="F67" i="2"/>
  <c r="T67" i="2" s="1"/>
  <c r="E68" i="2"/>
  <c r="S68" i="2" s="1"/>
  <c r="F68" i="2"/>
  <c r="T68" i="2" s="1"/>
  <c r="E69" i="2"/>
  <c r="S69" i="2" s="1"/>
  <c r="F69" i="2"/>
  <c r="T69" i="2" s="1"/>
  <c r="E70" i="2"/>
  <c r="S70" i="2" s="1"/>
  <c r="F70" i="2"/>
  <c r="T70" i="2" s="1"/>
  <c r="E71" i="2"/>
  <c r="S71" i="2" s="1"/>
  <c r="F71" i="2"/>
  <c r="T71" i="2" s="1"/>
  <c r="E72" i="2"/>
  <c r="S72" i="2" s="1"/>
  <c r="F72" i="2"/>
  <c r="T72" i="2" s="1"/>
  <c r="E73" i="2"/>
  <c r="S73" i="2" s="1"/>
  <c r="F73" i="2"/>
  <c r="T73" i="2" s="1"/>
  <c r="E74" i="2"/>
  <c r="S74" i="2" s="1"/>
  <c r="F74" i="2"/>
  <c r="T74" i="2" s="1"/>
  <c r="E75" i="2"/>
  <c r="S75" i="2" s="1"/>
  <c r="F75" i="2"/>
  <c r="T75" i="2" s="1"/>
  <c r="E76" i="2"/>
  <c r="S76" i="2" s="1"/>
  <c r="F76" i="2"/>
  <c r="T76" i="2" s="1"/>
  <c r="E77" i="2"/>
  <c r="S77" i="2" s="1"/>
  <c r="F77" i="2"/>
  <c r="T77" i="2" s="1"/>
  <c r="E78" i="2"/>
  <c r="S78" i="2" s="1"/>
  <c r="F78" i="2"/>
  <c r="T78" i="2" s="1"/>
  <c r="E79" i="2"/>
  <c r="S79" i="2" s="1"/>
  <c r="F79" i="2"/>
  <c r="T79" i="2" s="1"/>
  <c r="E80" i="2"/>
  <c r="S80" i="2" s="1"/>
  <c r="F80" i="2"/>
  <c r="T80" i="2" s="1"/>
  <c r="E81" i="2"/>
  <c r="S81" i="2" s="1"/>
  <c r="F81" i="2"/>
  <c r="T81" i="2" s="1"/>
  <c r="E82" i="2"/>
  <c r="S82" i="2" s="1"/>
  <c r="F82" i="2"/>
  <c r="T82" i="2" s="1"/>
  <c r="E83" i="2"/>
  <c r="S83" i="2" s="1"/>
  <c r="F83" i="2"/>
  <c r="T83" i="2" s="1"/>
  <c r="E84" i="2"/>
  <c r="S84" i="2" s="1"/>
  <c r="F84" i="2"/>
  <c r="T84" i="2" s="1"/>
  <c r="E85" i="2"/>
  <c r="S85" i="2" s="1"/>
  <c r="F85" i="2"/>
  <c r="T85" i="2" s="1"/>
  <c r="E86" i="2"/>
  <c r="S86" i="2" s="1"/>
  <c r="F86" i="2"/>
  <c r="T86" i="2" s="1"/>
  <c r="E87" i="2"/>
  <c r="S87" i="2" s="1"/>
  <c r="F87" i="2"/>
  <c r="T87" i="2" s="1"/>
  <c r="E88" i="2"/>
  <c r="S88" i="2" s="1"/>
  <c r="F88" i="2"/>
  <c r="T88" i="2" s="1"/>
  <c r="E89" i="2"/>
  <c r="S89" i="2" s="1"/>
  <c r="F89" i="2"/>
  <c r="T89" i="2" s="1"/>
  <c r="E90" i="2"/>
  <c r="S90" i="2" s="1"/>
  <c r="F90" i="2"/>
  <c r="T90" i="2" s="1"/>
  <c r="E91" i="2"/>
  <c r="S91" i="2" s="1"/>
  <c r="F91" i="2"/>
  <c r="T91" i="2" s="1"/>
  <c r="E92" i="2"/>
  <c r="S92" i="2" s="1"/>
  <c r="F92" i="2"/>
  <c r="T92" i="2" s="1"/>
  <c r="E93" i="2"/>
  <c r="S93" i="2" s="1"/>
  <c r="F93" i="2"/>
  <c r="T93" i="2" s="1"/>
  <c r="E94" i="2"/>
  <c r="S94" i="2" s="1"/>
  <c r="F94" i="2"/>
  <c r="T94" i="2" s="1"/>
  <c r="E95" i="2"/>
  <c r="S95" i="2" s="1"/>
  <c r="F95" i="2"/>
  <c r="T95" i="2" s="1"/>
  <c r="E96" i="2"/>
  <c r="S96" i="2" s="1"/>
  <c r="F96" i="2"/>
  <c r="T96" i="2" s="1"/>
  <c r="E97" i="2"/>
  <c r="S97" i="2" s="1"/>
  <c r="F97" i="2"/>
  <c r="T97" i="2" s="1"/>
  <c r="E98" i="2"/>
  <c r="S98" i="2" s="1"/>
  <c r="F98" i="2"/>
  <c r="T98" i="2" s="1"/>
  <c r="E99" i="2"/>
  <c r="S99" i="2" s="1"/>
  <c r="F99" i="2"/>
  <c r="T99" i="2" s="1"/>
  <c r="E100" i="2"/>
  <c r="S100" i="2" s="1"/>
  <c r="F100" i="2"/>
  <c r="T100" i="2" s="1"/>
  <c r="E101" i="2"/>
  <c r="S101" i="2" s="1"/>
  <c r="F101" i="2"/>
  <c r="T101" i="2" s="1"/>
  <c r="E102" i="2"/>
  <c r="S102" i="2" s="1"/>
  <c r="F102" i="2"/>
  <c r="T102" i="2" s="1"/>
  <c r="E103" i="2"/>
  <c r="S103" i="2" s="1"/>
  <c r="F103" i="2"/>
  <c r="T103" i="2" s="1"/>
  <c r="E104" i="2"/>
  <c r="S104" i="2" s="1"/>
  <c r="F104" i="2"/>
  <c r="T104" i="2" s="1"/>
  <c r="E105" i="2"/>
  <c r="S105" i="2" s="1"/>
  <c r="F105" i="2"/>
  <c r="T105" i="2" s="1"/>
  <c r="E106" i="2"/>
  <c r="S106" i="2" s="1"/>
  <c r="F106" i="2"/>
  <c r="T106" i="2" s="1"/>
  <c r="E107" i="2"/>
  <c r="S107" i="2" s="1"/>
  <c r="F107" i="2"/>
  <c r="T107" i="2" s="1"/>
  <c r="E108" i="2"/>
  <c r="S108" i="2" s="1"/>
  <c r="F108" i="2"/>
  <c r="T108" i="2" s="1"/>
  <c r="E109" i="2"/>
  <c r="S109" i="2" s="1"/>
  <c r="F109" i="2"/>
  <c r="T109" i="2" s="1"/>
  <c r="E110" i="2"/>
  <c r="S110" i="2" s="1"/>
  <c r="F110" i="2"/>
  <c r="T110" i="2" s="1"/>
  <c r="E111" i="2"/>
  <c r="S111" i="2" s="1"/>
  <c r="F111" i="2"/>
  <c r="T111" i="2" s="1"/>
  <c r="E112" i="2"/>
  <c r="S112" i="2" s="1"/>
  <c r="F112" i="2"/>
  <c r="T112" i="2" s="1"/>
  <c r="E113" i="2"/>
  <c r="S113" i="2" s="1"/>
  <c r="F113" i="2"/>
  <c r="T113" i="2" s="1"/>
  <c r="E114" i="2"/>
  <c r="S114" i="2" s="1"/>
  <c r="F114" i="2"/>
  <c r="T114" i="2" s="1"/>
  <c r="E115" i="2"/>
  <c r="S115" i="2" s="1"/>
  <c r="F115" i="2"/>
  <c r="T115" i="2" s="1"/>
  <c r="E116" i="2"/>
  <c r="S116" i="2" s="1"/>
  <c r="F116" i="2"/>
  <c r="T116" i="2" s="1"/>
  <c r="E117" i="2"/>
  <c r="S117" i="2" s="1"/>
  <c r="F117" i="2"/>
  <c r="T117" i="2" s="1"/>
  <c r="E118" i="2"/>
  <c r="S118" i="2" s="1"/>
  <c r="F118" i="2"/>
  <c r="T118" i="2" s="1"/>
  <c r="E119" i="2"/>
  <c r="S119" i="2" s="1"/>
  <c r="F119" i="2"/>
  <c r="T119" i="2" s="1"/>
  <c r="E120" i="2"/>
  <c r="S120" i="2" s="1"/>
  <c r="F120" i="2"/>
  <c r="T120" i="2" s="1"/>
  <c r="E121" i="2"/>
  <c r="S121" i="2" s="1"/>
  <c r="F121" i="2"/>
  <c r="T121" i="2" s="1"/>
  <c r="E122" i="2"/>
  <c r="S122" i="2" s="1"/>
  <c r="F122" i="2"/>
  <c r="T122" i="2" s="1"/>
  <c r="E123" i="2"/>
  <c r="S123" i="2" s="1"/>
  <c r="F123" i="2"/>
  <c r="T123" i="2" s="1"/>
  <c r="E124" i="2"/>
  <c r="S124" i="2" s="1"/>
  <c r="F124" i="2"/>
  <c r="T124" i="2" s="1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41" i="2"/>
  <c r="D45" i="2"/>
  <c r="G66" i="4"/>
  <c r="G67" i="4"/>
  <c r="B42" i="2" l="1"/>
  <c r="B44" i="2"/>
  <c r="B41" i="2"/>
  <c r="B43" i="2"/>
  <c r="R41" i="2"/>
  <c r="B110" i="2"/>
  <c r="B112" i="2"/>
  <c r="B109" i="2"/>
  <c r="B111" i="2"/>
  <c r="R109" i="2"/>
  <c r="B94" i="2"/>
  <c r="B96" i="2"/>
  <c r="B93" i="2"/>
  <c r="B95" i="2"/>
  <c r="R93" i="2"/>
  <c r="B78" i="2"/>
  <c r="B80" i="2"/>
  <c r="B77" i="2"/>
  <c r="B79" i="2"/>
  <c r="R77" i="2"/>
  <c r="B62" i="2"/>
  <c r="B64" i="2"/>
  <c r="B61" i="2"/>
  <c r="B63" i="2"/>
  <c r="R61" i="2"/>
  <c r="B118" i="2"/>
  <c r="B120" i="2"/>
  <c r="B117" i="2"/>
  <c r="B119" i="2"/>
  <c r="R117" i="2"/>
  <c r="B102" i="2"/>
  <c r="B104" i="2"/>
  <c r="B101" i="2"/>
  <c r="B103" i="2"/>
  <c r="R101" i="2"/>
  <c r="B86" i="2"/>
  <c r="B88" i="2"/>
  <c r="B85" i="2"/>
  <c r="B87" i="2"/>
  <c r="R85" i="2"/>
  <c r="B70" i="2"/>
  <c r="B72" i="2"/>
  <c r="B69" i="2"/>
  <c r="B71" i="2"/>
  <c r="R69" i="2"/>
  <c r="B54" i="2"/>
  <c r="B56" i="2"/>
  <c r="B53" i="2"/>
  <c r="B55" i="2"/>
  <c r="R53" i="2"/>
  <c r="B46" i="2"/>
  <c r="B48" i="2"/>
  <c r="B45" i="2"/>
  <c r="B47" i="2"/>
  <c r="R45" i="2"/>
  <c r="B122" i="2"/>
  <c r="B124" i="2"/>
  <c r="B121" i="2"/>
  <c r="B123" i="2"/>
  <c r="R121" i="2"/>
  <c r="B114" i="2"/>
  <c r="B116" i="2"/>
  <c r="B113" i="2"/>
  <c r="B115" i="2"/>
  <c r="R113" i="2"/>
  <c r="B106" i="2"/>
  <c r="B108" i="2"/>
  <c r="B105" i="2"/>
  <c r="B107" i="2"/>
  <c r="R105" i="2"/>
  <c r="B98" i="2"/>
  <c r="B100" i="2"/>
  <c r="B97" i="2"/>
  <c r="B99" i="2"/>
  <c r="R97" i="2"/>
  <c r="B90" i="2"/>
  <c r="B92" i="2"/>
  <c r="B89" i="2"/>
  <c r="B91" i="2"/>
  <c r="R89" i="2"/>
  <c r="B82" i="2"/>
  <c r="B84" i="2"/>
  <c r="B81" i="2"/>
  <c r="B83" i="2"/>
  <c r="R81" i="2"/>
  <c r="B74" i="2"/>
  <c r="B76" i="2"/>
  <c r="B73" i="2"/>
  <c r="B75" i="2"/>
  <c r="R73" i="2"/>
  <c r="B66" i="2"/>
  <c r="B68" i="2"/>
  <c r="B65" i="2"/>
  <c r="B67" i="2"/>
  <c r="R65" i="2"/>
  <c r="B58" i="2"/>
  <c r="B60" i="2"/>
  <c r="B57" i="2"/>
  <c r="B59" i="2"/>
  <c r="R57" i="2"/>
  <c r="B50" i="2"/>
  <c r="B52" i="2"/>
  <c r="B49" i="2"/>
  <c r="B51" i="2"/>
  <c r="R49" i="2"/>
  <c r="J81" i="2"/>
  <c r="P81" i="2" s="1"/>
  <c r="C73" i="2"/>
  <c r="F13" i="4"/>
  <c r="G13" i="4" s="1"/>
  <c r="J65" i="2" l="1"/>
  <c r="P65" i="2" s="1"/>
  <c r="J69" i="2"/>
  <c r="P69" i="2" s="1"/>
  <c r="J73" i="2"/>
  <c r="P73" i="2" s="1"/>
  <c r="J77" i="2"/>
  <c r="P77" i="2" s="1"/>
  <c r="J85" i="2"/>
  <c r="P85" i="2" s="1"/>
  <c r="J89" i="2"/>
  <c r="P89" i="2" s="1"/>
  <c r="J93" i="2"/>
  <c r="P93" i="2" s="1"/>
  <c r="J97" i="2"/>
  <c r="P97" i="2" s="1"/>
  <c r="J101" i="2"/>
  <c r="P101" i="2" s="1"/>
  <c r="J105" i="2"/>
  <c r="P105" i="2" s="1"/>
  <c r="J109" i="2"/>
  <c r="P109" i="2" s="1"/>
  <c r="J113" i="2"/>
  <c r="P113" i="2" s="1"/>
  <c r="J117" i="2"/>
  <c r="P117" i="2" s="1"/>
  <c r="J121" i="2"/>
  <c r="P121" i="2" s="1"/>
  <c r="C113" i="2"/>
  <c r="C117" i="2"/>
  <c r="C121" i="2"/>
  <c r="C65" i="2"/>
  <c r="C69" i="2"/>
  <c r="C77" i="2"/>
  <c r="C81" i="2"/>
  <c r="C85" i="2"/>
  <c r="C89" i="2"/>
  <c r="C93" i="2"/>
  <c r="C97" i="2"/>
  <c r="C101" i="2"/>
  <c r="C105" i="2"/>
  <c r="C109" i="2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5" i="4"/>
  <c r="G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59" i="4"/>
  <c r="E60" i="4"/>
  <c r="E61" i="4"/>
  <c r="E62" i="4"/>
  <c r="E63" i="4"/>
  <c r="E64" i="4"/>
  <c r="E65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5" i="4"/>
  <c r="CS5" i="3" l="1"/>
  <c r="CS6" i="3"/>
  <c r="CS7" i="3"/>
  <c r="CS8" i="3"/>
  <c r="CS9" i="3"/>
  <c r="CS10" i="3"/>
  <c r="CS11" i="3"/>
  <c r="CS12" i="3"/>
  <c r="CS13" i="3"/>
  <c r="CS14" i="3"/>
  <c r="CS15" i="3"/>
  <c r="CS16" i="3"/>
  <c r="CS17" i="3"/>
  <c r="CS18" i="3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37" i="3"/>
  <c r="CS38" i="3"/>
  <c r="CS39" i="3"/>
  <c r="CS40" i="3"/>
  <c r="CS41" i="3"/>
  <c r="CS42" i="3"/>
  <c r="CS43" i="3"/>
  <c r="CS44" i="3"/>
  <c r="CS45" i="3"/>
  <c r="CS46" i="3"/>
  <c r="CS47" i="3"/>
  <c r="CS48" i="3"/>
  <c r="CS49" i="3"/>
  <c r="CS50" i="3"/>
  <c r="CS51" i="3"/>
  <c r="CS52" i="3"/>
  <c r="CS53" i="3"/>
  <c r="CS54" i="3"/>
  <c r="CS55" i="3"/>
  <c r="CS56" i="3"/>
  <c r="CS57" i="3"/>
  <c r="CS58" i="3"/>
  <c r="CS59" i="3"/>
  <c r="CS60" i="3"/>
  <c r="CS61" i="3"/>
  <c r="CS62" i="3"/>
  <c r="CS63" i="3"/>
  <c r="CS64" i="3"/>
  <c r="CS65" i="3"/>
  <c r="CS66" i="3"/>
  <c r="CS67" i="3"/>
  <c r="CS68" i="3"/>
  <c r="CS69" i="3"/>
  <c r="CS70" i="3"/>
  <c r="CS71" i="3"/>
  <c r="CS72" i="3"/>
  <c r="CS73" i="3"/>
  <c r="CS74" i="3"/>
  <c r="CS75" i="3"/>
  <c r="CS76" i="3"/>
  <c r="CS77" i="3"/>
  <c r="CS78" i="3"/>
  <c r="CS79" i="3"/>
  <c r="CS80" i="3"/>
  <c r="CS81" i="3"/>
  <c r="CS82" i="3"/>
  <c r="CS83" i="3"/>
  <c r="CS84" i="3"/>
  <c r="CS85" i="3"/>
  <c r="CS86" i="3"/>
  <c r="CS87" i="3"/>
  <c r="CS88" i="3"/>
  <c r="CS89" i="3"/>
  <c r="CS90" i="3"/>
  <c r="CS91" i="3"/>
  <c r="CS92" i="3"/>
  <c r="CS93" i="3"/>
  <c r="CS94" i="3"/>
  <c r="CS95" i="3"/>
  <c r="CS96" i="3"/>
  <c r="CS97" i="3"/>
  <c r="CS98" i="3"/>
  <c r="CS99" i="3"/>
  <c r="CS100" i="3"/>
  <c r="CS101" i="3"/>
  <c r="CS102" i="3"/>
  <c r="CS103" i="3"/>
  <c r="CS104" i="3"/>
  <c r="CS105" i="3"/>
  <c r="CS106" i="3"/>
  <c r="CS107" i="3"/>
  <c r="CS108" i="3"/>
  <c r="CS109" i="3"/>
  <c r="CS110" i="3"/>
  <c r="CS111" i="3"/>
  <c r="CS112" i="3"/>
  <c r="CS113" i="3"/>
  <c r="CS114" i="3"/>
  <c r="CS115" i="3"/>
  <c r="CS116" i="3"/>
  <c r="CS117" i="3"/>
  <c r="CS118" i="3"/>
  <c r="CS119" i="3"/>
  <c r="CS120" i="3"/>
  <c r="CS121" i="3"/>
  <c r="CS122" i="3"/>
  <c r="CS123" i="3"/>
  <c r="CS124" i="3"/>
  <c r="CS125" i="3"/>
  <c r="CS126" i="3"/>
  <c r="CS127" i="3"/>
  <c r="CS128" i="3"/>
  <c r="CS129" i="3"/>
  <c r="CS130" i="3"/>
  <c r="CS131" i="3"/>
  <c r="CS132" i="3"/>
  <c r="CS133" i="3"/>
  <c r="CS134" i="3"/>
  <c r="CS135" i="3"/>
  <c r="CS136" i="3"/>
  <c r="CS137" i="3"/>
  <c r="CS138" i="3"/>
  <c r="CS139" i="3"/>
  <c r="CS140" i="3"/>
  <c r="CS141" i="3"/>
  <c r="CS142" i="3"/>
  <c r="CS143" i="3"/>
  <c r="CS144" i="3"/>
  <c r="CS145" i="3"/>
  <c r="CS146" i="3"/>
  <c r="CS147" i="3"/>
  <c r="CS148" i="3"/>
  <c r="CS149" i="3"/>
  <c r="CS150" i="3"/>
  <c r="CS151" i="3"/>
  <c r="CS152" i="3"/>
  <c r="CS153" i="3"/>
  <c r="CS154" i="3"/>
  <c r="CS155" i="3"/>
  <c r="CS156" i="3"/>
  <c r="CS157" i="3"/>
  <c r="CS158" i="3"/>
  <c r="CS159" i="3"/>
  <c r="CS160" i="3"/>
  <c r="CS161" i="3"/>
  <c r="CS162" i="3"/>
  <c r="CS163" i="3"/>
  <c r="CS164" i="3"/>
  <c r="CS165" i="3"/>
  <c r="CS166" i="3"/>
  <c r="CS167" i="3"/>
  <c r="CS168" i="3"/>
  <c r="CS169" i="3"/>
  <c r="CS170" i="3"/>
  <c r="CS171" i="3"/>
  <c r="CS172" i="3"/>
  <c r="CS173" i="3"/>
  <c r="CS174" i="3"/>
  <c r="CS175" i="3"/>
  <c r="CS176" i="3"/>
  <c r="CS177" i="3"/>
  <c r="CS178" i="3"/>
  <c r="CS179" i="3"/>
  <c r="CS180" i="3"/>
  <c r="CS181" i="3"/>
  <c r="CS182" i="3"/>
  <c r="CS183" i="3"/>
  <c r="CS184" i="3"/>
  <c r="CS185" i="3"/>
  <c r="CS186" i="3"/>
  <c r="CS187" i="3"/>
  <c r="CS188" i="3"/>
  <c r="CS189" i="3"/>
  <c r="CS190" i="3"/>
  <c r="CS191" i="3"/>
  <c r="CS192" i="3"/>
  <c r="CS193" i="3"/>
  <c r="CS194" i="3"/>
  <c r="CS195" i="3"/>
  <c r="CS196" i="3"/>
  <c r="CS197" i="3"/>
  <c r="CS198" i="3"/>
  <c r="CS199" i="3"/>
  <c r="CS200" i="3"/>
  <c r="CS201" i="3"/>
  <c r="CS202" i="3"/>
  <c r="CS203" i="3"/>
  <c r="CS4" i="3"/>
  <c r="D203" i="4" l="1"/>
  <c r="D204" i="4"/>
  <c r="D200" i="4"/>
  <c r="D201" i="4"/>
  <c r="D202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6" i="4"/>
  <c r="I6" i="4" s="1"/>
  <c r="D7" i="4"/>
  <c r="I7" i="4" s="1"/>
  <c r="D8" i="4"/>
  <c r="V8" i="4" s="1"/>
  <c r="D9" i="4"/>
  <c r="V9" i="4" s="1"/>
  <c r="D10" i="4"/>
  <c r="I10" i="4" s="1"/>
  <c r="D11" i="4"/>
  <c r="I11" i="4" s="1"/>
  <c r="D12" i="4"/>
  <c r="V12" i="4" s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5" i="4"/>
  <c r="V5" i="4" s="1"/>
  <c r="F4" i="4"/>
  <c r="L4" i="4" s="1"/>
  <c r="R4" i="4" s="1"/>
  <c r="E4" i="4"/>
  <c r="K4" i="4" s="1"/>
  <c r="Q4" i="4" s="1"/>
  <c r="D4" i="4"/>
  <c r="J4" i="4" s="1"/>
  <c r="P4" i="4" s="1"/>
  <c r="J5" i="4" l="1"/>
  <c r="J168" i="4"/>
  <c r="J188" i="4"/>
  <c r="J204" i="4"/>
  <c r="J147" i="4"/>
  <c r="J193" i="4"/>
  <c r="J196" i="4"/>
  <c r="J180" i="4"/>
  <c r="J200" i="4"/>
  <c r="J192" i="4"/>
  <c r="J184" i="4"/>
  <c r="J176" i="4"/>
  <c r="J201" i="4"/>
  <c r="J179" i="4"/>
  <c r="J171" i="4"/>
  <c r="J197" i="4"/>
  <c r="J189" i="4"/>
  <c r="J155" i="4"/>
  <c r="J185" i="4"/>
  <c r="J166" i="4"/>
  <c r="J139" i="4"/>
  <c r="J163" i="4"/>
  <c r="J115" i="4"/>
  <c r="J27" i="4"/>
  <c r="J131" i="4"/>
  <c r="J59" i="4"/>
  <c r="J91" i="4"/>
  <c r="J123" i="4"/>
  <c r="J107" i="4"/>
  <c r="J43" i="4"/>
  <c r="J99" i="4"/>
  <c r="J75" i="4"/>
  <c r="J11" i="4"/>
  <c r="J83" i="4"/>
  <c r="J67" i="4"/>
  <c r="J51" i="4"/>
  <c r="J35" i="4"/>
  <c r="J19" i="4"/>
  <c r="J150" i="4"/>
  <c r="J134" i="4"/>
  <c r="J158" i="4"/>
  <c r="J142" i="4"/>
  <c r="J138" i="4"/>
  <c r="J202" i="4"/>
  <c r="J198" i="4"/>
  <c r="J194" i="4"/>
  <c r="J190" i="4"/>
  <c r="J186" i="4"/>
  <c r="J182" i="4"/>
  <c r="J178" i="4"/>
  <c r="J172" i="4"/>
  <c r="J164" i="4"/>
  <c r="J203" i="4"/>
  <c r="J199" i="4"/>
  <c r="J195" i="4"/>
  <c r="J191" i="4"/>
  <c r="J187" i="4"/>
  <c r="J183" i="4"/>
  <c r="J174" i="4"/>
  <c r="J175" i="4"/>
  <c r="J167" i="4"/>
  <c r="J159" i="4"/>
  <c r="J151" i="4"/>
  <c r="J143" i="4"/>
  <c r="J135" i="4"/>
  <c r="J127" i="4"/>
  <c r="J119" i="4"/>
  <c r="J111" i="4"/>
  <c r="J103" i="4"/>
  <c r="J95" i="4"/>
  <c r="J87" i="4"/>
  <c r="J79" i="4"/>
  <c r="J71" i="4"/>
  <c r="J63" i="4"/>
  <c r="J55" i="4"/>
  <c r="J47" i="4"/>
  <c r="J39" i="4"/>
  <c r="J31" i="4"/>
  <c r="J23" i="4"/>
  <c r="J15" i="4"/>
  <c r="J7" i="4"/>
  <c r="O7" i="4" s="1"/>
  <c r="J154" i="4"/>
  <c r="J146" i="4"/>
  <c r="J118" i="4"/>
  <c r="J38" i="4"/>
  <c r="J130" i="4"/>
  <c r="J102" i="4"/>
  <c r="J126" i="4"/>
  <c r="J70" i="4"/>
  <c r="J54" i="4"/>
  <c r="J110" i="4"/>
  <c r="J86" i="4"/>
  <c r="J6" i="4"/>
  <c r="O6" i="4" s="1"/>
  <c r="J14" i="4"/>
  <c r="J22" i="4"/>
  <c r="J94" i="4"/>
  <c r="J78" i="4"/>
  <c r="J62" i="4"/>
  <c r="J46" i="4"/>
  <c r="J30" i="4"/>
  <c r="J8" i="4"/>
  <c r="J12" i="4"/>
  <c r="J16" i="4"/>
  <c r="K16" i="4" s="1"/>
  <c r="J20" i="4"/>
  <c r="J24" i="4"/>
  <c r="L24" i="4" s="1"/>
  <c r="J28" i="4"/>
  <c r="L28" i="4" s="1"/>
  <c r="J32" i="4"/>
  <c r="K32" i="4" s="1"/>
  <c r="J36" i="4"/>
  <c r="J40" i="4"/>
  <c r="L40" i="4" s="1"/>
  <c r="J44" i="4"/>
  <c r="J48" i="4"/>
  <c r="K48" i="4" s="1"/>
  <c r="J52" i="4"/>
  <c r="J56" i="4"/>
  <c r="L56" i="4" s="1"/>
  <c r="J60" i="4"/>
  <c r="J64" i="4"/>
  <c r="K64" i="4" s="1"/>
  <c r="J68" i="4"/>
  <c r="J72" i="4"/>
  <c r="L72" i="4" s="1"/>
  <c r="J76" i="4"/>
  <c r="J80" i="4"/>
  <c r="K80" i="4" s="1"/>
  <c r="J84" i="4"/>
  <c r="J88" i="4"/>
  <c r="L88" i="4" s="1"/>
  <c r="J92" i="4"/>
  <c r="J96" i="4"/>
  <c r="K96" i="4" s="1"/>
  <c r="J100" i="4"/>
  <c r="J104" i="4"/>
  <c r="L104" i="4" s="1"/>
  <c r="J108" i="4"/>
  <c r="J112" i="4"/>
  <c r="K112" i="4" s="1"/>
  <c r="J116" i="4"/>
  <c r="J120" i="4"/>
  <c r="K120" i="4" s="1"/>
  <c r="J124" i="4"/>
  <c r="J128" i="4"/>
  <c r="L128" i="4" s="1"/>
  <c r="J132" i="4"/>
  <c r="J136" i="4"/>
  <c r="L136" i="4" s="1"/>
  <c r="J140" i="4"/>
  <c r="J144" i="4"/>
  <c r="K144" i="4" s="1"/>
  <c r="J148" i="4"/>
  <c r="J152" i="4"/>
  <c r="K152" i="4" s="1"/>
  <c r="J156" i="4"/>
  <c r="J160" i="4"/>
  <c r="L160" i="4" s="1"/>
  <c r="J9" i="4"/>
  <c r="L9" i="4" s="1"/>
  <c r="M9" i="4" s="1"/>
  <c r="J13" i="4"/>
  <c r="L13" i="4" s="1"/>
  <c r="M13" i="4" s="1"/>
  <c r="J17" i="4"/>
  <c r="L17" i="4" s="1"/>
  <c r="J21" i="4"/>
  <c r="L21" i="4" s="1"/>
  <c r="J25" i="4"/>
  <c r="L25" i="4" s="1"/>
  <c r="J29" i="4"/>
  <c r="K29" i="4" s="1"/>
  <c r="J33" i="4"/>
  <c r="L33" i="4" s="1"/>
  <c r="J37" i="4"/>
  <c r="K37" i="4" s="1"/>
  <c r="J41" i="4"/>
  <c r="J45" i="4"/>
  <c r="K45" i="4" s="1"/>
  <c r="J49" i="4"/>
  <c r="J53" i="4"/>
  <c r="J57" i="4"/>
  <c r="J61" i="4"/>
  <c r="J65" i="4"/>
  <c r="J69" i="4"/>
  <c r="K69" i="4" s="1"/>
  <c r="J73" i="4"/>
  <c r="J77" i="4"/>
  <c r="J81" i="4"/>
  <c r="J85" i="4"/>
  <c r="J89" i="4"/>
  <c r="J93" i="4"/>
  <c r="J97" i="4"/>
  <c r="J101" i="4"/>
  <c r="L101" i="4" s="1"/>
  <c r="J105" i="4"/>
  <c r="J109" i="4"/>
  <c r="J113" i="4"/>
  <c r="J117" i="4"/>
  <c r="J121" i="4"/>
  <c r="J125" i="4"/>
  <c r="J129" i="4"/>
  <c r="J133" i="4"/>
  <c r="J137" i="4"/>
  <c r="J141" i="4"/>
  <c r="J145" i="4"/>
  <c r="J149" i="4"/>
  <c r="J153" i="4"/>
  <c r="J157" i="4"/>
  <c r="J161" i="4"/>
  <c r="J165" i="4"/>
  <c r="J169" i="4"/>
  <c r="J173" i="4"/>
  <c r="J162" i="4"/>
  <c r="J170" i="4"/>
  <c r="J177" i="4"/>
  <c r="J181" i="4"/>
  <c r="J122" i="4"/>
  <c r="J114" i="4"/>
  <c r="J106" i="4"/>
  <c r="J98" i="4"/>
  <c r="J90" i="4"/>
  <c r="J82" i="4"/>
  <c r="J74" i="4"/>
  <c r="J66" i="4"/>
  <c r="J58" i="4"/>
  <c r="J50" i="4"/>
  <c r="J42" i="4"/>
  <c r="J34" i="4"/>
  <c r="J26" i="4"/>
  <c r="L26" i="4" s="1"/>
  <c r="J18" i="4"/>
  <c r="J10" i="4"/>
  <c r="K204" i="4"/>
  <c r="L204" i="4"/>
  <c r="K200" i="4"/>
  <c r="L200" i="4"/>
  <c r="K196" i="4"/>
  <c r="L196" i="4"/>
  <c r="K192" i="4"/>
  <c r="L192" i="4"/>
  <c r="K188" i="4"/>
  <c r="L188" i="4"/>
  <c r="K184" i="4"/>
  <c r="L184" i="4"/>
  <c r="K180" i="4"/>
  <c r="L180" i="4"/>
  <c r="K176" i="4"/>
  <c r="L176" i="4"/>
  <c r="K168" i="4"/>
  <c r="L168" i="4"/>
  <c r="K5" i="4"/>
  <c r="L5" i="4"/>
  <c r="K201" i="4"/>
  <c r="L201" i="4"/>
  <c r="K197" i="4"/>
  <c r="L197" i="4"/>
  <c r="K193" i="4"/>
  <c r="L193" i="4"/>
  <c r="K189" i="4"/>
  <c r="L189" i="4"/>
  <c r="K185" i="4"/>
  <c r="L185" i="4"/>
  <c r="K181" i="4"/>
  <c r="K177" i="4"/>
  <c r="K173" i="4"/>
  <c r="K169" i="4"/>
  <c r="L165" i="4"/>
  <c r="K161" i="4"/>
  <c r="K157" i="4"/>
  <c r="K153" i="4"/>
  <c r="L149" i="4"/>
  <c r="K145" i="4"/>
  <c r="K141" i="4"/>
  <c r="K137" i="4"/>
  <c r="L133" i="4"/>
  <c r="K129" i="4"/>
  <c r="K125" i="4"/>
  <c r="K121" i="4"/>
  <c r="K117" i="4"/>
  <c r="K85" i="4"/>
  <c r="K61" i="4"/>
  <c r="K57" i="4"/>
  <c r="L53" i="4"/>
  <c r="L45" i="4"/>
  <c r="L37" i="4"/>
  <c r="L29" i="4"/>
  <c r="K25" i="4"/>
  <c r="K21" i="4"/>
  <c r="K13" i="4"/>
  <c r="K160" i="4"/>
  <c r="K156" i="4"/>
  <c r="L152" i="4"/>
  <c r="L144" i="4"/>
  <c r="K140" i="4"/>
  <c r="K136" i="4"/>
  <c r="K128" i="4"/>
  <c r="K124" i="4"/>
  <c r="L120" i="4"/>
  <c r="L112" i="4"/>
  <c r="K108" i="4"/>
  <c r="K104" i="4"/>
  <c r="K100" i="4"/>
  <c r="L96" i="4"/>
  <c r="K92" i="4"/>
  <c r="K88" i="4"/>
  <c r="K84" i="4"/>
  <c r="L80" i="4"/>
  <c r="K76" i="4"/>
  <c r="K72" i="4"/>
  <c r="K68" i="4"/>
  <c r="L64" i="4"/>
  <c r="K60" i="4"/>
  <c r="K56" i="4"/>
  <c r="K52" i="4"/>
  <c r="L48" i="4"/>
  <c r="K44" i="4"/>
  <c r="K40" i="4"/>
  <c r="K36" i="4"/>
  <c r="L32" i="4"/>
  <c r="K28" i="4"/>
  <c r="K24" i="4"/>
  <c r="K20" i="4"/>
  <c r="L16" i="4"/>
  <c r="K12" i="4"/>
  <c r="K8" i="4"/>
  <c r="K202" i="4"/>
  <c r="L202" i="4"/>
  <c r="K198" i="4"/>
  <c r="L198" i="4"/>
  <c r="K194" i="4"/>
  <c r="L194" i="4"/>
  <c r="K190" i="4"/>
  <c r="L190" i="4"/>
  <c r="K186" i="4"/>
  <c r="L186" i="4"/>
  <c r="K182" i="4"/>
  <c r="L182" i="4"/>
  <c r="K178" i="4"/>
  <c r="L178" i="4"/>
  <c r="K172" i="4"/>
  <c r="L172" i="4"/>
  <c r="K164" i="4"/>
  <c r="L164" i="4"/>
  <c r="K203" i="4"/>
  <c r="L203" i="4"/>
  <c r="K199" i="4"/>
  <c r="L199" i="4"/>
  <c r="K195" i="4"/>
  <c r="L195" i="4"/>
  <c r="K191" i="4"/>
  <c r="L191" i="4"/>
  <c r="K187" i="4"/>
  <c r="L187" i="4"/>
  <c r="K183" i="4"/>
  <c r="L183" i="4"/>
  <c r="K179" i="4"/>
  <c r="L179" i="4"/>
  <c r="K174" i="4"/>
  <c r="L174" i="4"/>
  <c r="K166" i="4"/>
  <c r="L166" i="4"/>
  <c r="K175" i="4"/>
  <c r="L175" i="4"/>
  <c r="K171" i="4"/>
  <c r="L171" i="4"/>
  <c r="K167" i="4"/>
  <c r="L167" i="4"/>
  <c r="K163" i="4"/>
  <c r="L163" i="4"/>
  <c r="K159" i="4"/>
  <c r="L159" i="4"/>
  <c r="K155" i="4"/>
  <c r="L155" i="4"/>
  <c r="K151" i="4"/>
  <c r="L151" i="4"/>
  <c r="K147" i="4"/>
  <c r="L147" i="4"/>
  <c r="K143" i="4"/>
  <c r="L143" i="4"/>
  <c r="K139" i="4"/>
  <c r="L139" i="4"/>
  <c r="K135" i="4"/>
  <c r="L135" i="4"/>
  <c r="K131" i="4"/>
  <c r="L131" i="4"/>
  <c r="K127" i="4"/>
  <c r="L127" i="4"/>
  <c r="K123" i="4"/>
  <c r="L123" i="4"/>
  <c r="K119" i="4"/>
  <c r="L119" i="4"/>
  <c r="K115" i="4"/>
  <c r="L115" i="4"/>
  <c r="K111" i="4"/>
  <c r="L111" i="4"/>
  <c r="K107" i="4"/>
  <c r="L107" i="4"/>
  <c r="K103" i="4"/>
  <c r="L103" i="4"/>
  <c r="K99" i="4"/>
  <c r="L99" i="4"/>
  <c r="K95" i="4"/>
  <c r="L95" i="4"/>
  <c r="K91" i="4"/>
  <c r="L91" i="4"/>
  <c r="K87" i="4"/>
  <c r="L87" i="4"/>
  <c r="K83" i="4"/>
  <c r="L83" i="4"/>
  <c r="K79" i="4"/>
  <c r="L79" i="4"/>
  <c r="K75" i="4"/>
  <c r="L75" i="4"/>
  <c r="K71" i="4"/>
  <c r="L71" i="4"/>
  <c r="K67" i="4"/>
  <c r="L67" i="4"/>
  <c r="K63" i="4"/>
  <c r="L63" i="4"/>
  <c r="K59" i="4"/>
  <c r="L59" i="4"/>
  <c r="K55" i="4"/>
  <c r="L55" i="4"/>
  <c r="K51" i="4"/>
  <c r="L51" i="4"/>
  <c r="K47" i="4"/>
  <c r="L47" i="4"/>
  <c r="K43" i="4"/>
  <c r="L43" i="4"/>
  <c r="K39" i="4"/>
  <c r="L39" i="4"/>
  <c r="K35" i="4"/>
  <c r="L35" i="4"/>
  <c r="K31" i="4"/>
  <c r="L31" i="4"/>
  <c r="K27" i="4"/>
  <c r="L27" i="4"/>
  <c r="K23" i="4"/>
  <c r="L23" i="4"/>
  <c r="K19" i="4"/>
  <c r="L19" i="4"/>
  <c r="K15" i="4"/>
  <c r="L15" i="4"/>
  <c r="K11" i="4"/>
  <c r="L11" i="4"/>
  <c r="K7" i="4"/>
  <c r="L7" i="4"/>
  <c r="K158" i="4"/>
  <c r="L158" i="4"/>
  <c r="K154" i="4"/>
  <c r="L154" i="4"/>
  <c r="K150" i="4"/>
  <c r="L150" i="4"/>
  <c r="K146" i="4"/>
  <c r="L146" i="4"/>
  <c r="K142" i="4"/>
  <c r="L142" i="4"/>
  <c r="K138" i="4"/>
  <c r="L138" i="4"/>
  <c r="K134" i="4"/>
  <c r="L134" i="4"/>
  <c r="K130" i="4"/>
  <c r="L130" i="4"/>
  <c r="K126" i="4"/>
  <c r="L126" i="4"/>
  <c r="K122" i="4"/>
  <c r="K118" i="4"/>
  <c r="L118" i="4"/>
  <c r="K114" i="4"/>
  <c r="L114" i="4"/>
  <c r="K110" i="4"/>
  <c r="L110" i="4"/>
  <c r="K102" i="4"/>
  <c r="L102" i="4"/>
  <c r="K98" i="4"/>
  <c r="L98" i="4"/>
  <c r="K94" i="4"/>
  <c r="L94" i="4"/>
  <c r="K86" i="4"/>
  <c r="L86" i="4"/>
  <c r="K82" i="4"/>
  <c r="L82" i="4"/>
  <c r="K78" i="4"/>
  <c r="L78" i="4"/>
  <c r="K70" i="4"/>
  <c r="L70" i="4"/>
  <c r="K66" i="4"/>
  <c r="L66" i="4"/>
  <c r="K62" i="4"/>
  <c r="L62" i="4"/>
  <c r="K54" i="4"/>
  <c r="L54" i="4"/>
  <c r="K50" i="4"/>
  <c r="L50" i="4"/>
  <c r="L46" i="4"/>
  <c r="K38" i="4"/>
  <c r="L38" i="4"/>
  <c r="K34" i="4"/>
  <c r="L34" i="4"/>
  <c r="K30" i="4"/>
  <c r="L30" i="4"/>
  <c r="K22" i="4"/>
  <c r="L22" i="4"/>
  <c r="K18" i="4"/>
  <c r="L18" i="4"/>
  <c r="K14" i="4"/>
  <c r="L14" i="4"/>
  <c r="K6" i="4"/>
  <c r="L6" i="4"/>
  <c r="W5" i="4" l="1"/>
  <c r="O5" i="4"/>
  <c r="L8" i="4"/>
  <c r="O8" i="4"/>
  <c r="P5" i="4" s="1"/>
  <c r="X5" i="4" s="1"/>
  <c r="K53" i="4"/>
  <c r="L61" i="4"/>
  <c r="L69" i="4"/>
  <c r="K77" i="4"/>
  <c r="L93" i="4"/>
  <c r="K109" i="4"/>
  <c r="K58" i="4"/>
  <c r="K89" i="4"/>
  <c r="M6" i="4"/>
  <c r="M14" i="4"/>
  <c r="M18" i="4"/>
  <c r="M22" i="4"/>
  <c r="M30" i="4"/>
  <c r="M34" i="4"/>
  <c r="M38" i="4"/>
  <c r="M46" i="4"/>
  <c r="M62" i="4"/>
  <c r="M66" i="4"/>
  <c r="M70" i="4"/>
  <c r="M78" i="4"/>
  <c r="M82" i="4"/>
  <c r="M86" i="4"/>
  <c r="M94" i="4"/>
  <c r="M98" i="4"/>
  <c r="M102" i="4"/>
  <c r="M110" i="4"/>
  <c r="M114" i="4"/>
  <c r="M118" i="4"/>
  <c r="M16" i="4"/>
  <c r="M32" i="4"/>
  <c r="M48" i="4"/>
  <c r="M64" i="4"/>
  <c r="M80" i="4"/>
  <c r="M96" i="4"/>
  <c r="M112" i="4"/>
  <c r="M120" i="4"/>
  <c r="M144" i="4"/>
  <c r="M152" i="4"/>
  <c r="M29" i="4"/>
  <c r="M37" i="4"/>
  <c r="M45" i="4"/>
  <c r="M53" i="4"/>
  <c r="M93" i="4"/>
  <c r="M5" i="4"/>
  <c r="M168" i="4"/>
  <c r="M26" i="4"/>
  <c r="M33" i="4"/>
  <c r="M25" i="4"/>
  <c r="M17" i="4"/>
  <c r="M28" i="4"/>
  <c r="M50" i="4"/>
  <c r="M54" i="4"/>
  <c r="M126" i="4"/>
  <c r="M130" i="4"/>
  <c r="M134" i="4"/>
  <c r="M138" i="4"/>
  <c r="M142" i="4"/>
  <c r="M146" i="4"/>
  <c r="M150" i="4"/>
  <c r="M154" i="4"/>
  <c r="M158" i="4"/>
  <c r="M7" i="4"/>
  <c r="M11" i="4"/>
  <c r="M15" i="4"/>
  <c r="M19" i="4"/>
  <c r="M23" i="4"/>
  <c r="M27" i="4"/>
  <c r="M31" i="4"/>
  <c r="M35" i="4"/>
  <c r="M39" i="4"/>
  <c r="M43" i="4"/>
  <c r="M47" i="4"/>
  <c r="M51" i="4"/>
  <c r="M55" i="4"/>
  <c r="M59" i="4"/>
  <c r="M63" i="4"/>
  <c r="M67" i="4"/>
  <c r="M71" i="4"/>
  <c r="M75" i="4"/>
  <c r="M79" i="4"/>
  <c r="M83" i="4"/>
  <c r="M87" i="4"/>
  <c r="M91" i="4"/>
  <c r="M95" i="4"/>
  <c r="M99" i="4"/>
  <c r="M103" i="4"/>
  <c r="M107" i="4"/>
  <c r="M111" i="4"/>
  <c r="M115" i="4"/>
  <c r="M119" i="4"/>
  <c r="M123" i="4"/>
  <c r="M127" i="4"/>
  <c r="M131" i="4"/>
  <c r="M135" i="4"/>
  <c r="M139" i="4"/>
  <c r="M143" i="4"/>
  <c r="M147" i="4"/>
  <c r="M151" i="4"/>
  <c r="M155" i="4"/>
  <c r="M159" i="4"/>
  <c r="M163" i="4"/>
  <c r="M167" i="4"/>
  <c r="M171" i="4"/>
  <c r="M166" i="4"/>
  <c r="M164" i="4"/>
  <c r="M172" i="4"/>
  <c r="M8" i="4"/>
  <c r="M24" i="4"/>
  <c r="M40" i="4"/>
  <c r="M56" i="4"/>
  <c r="M72" i="4"/>
  <c r="M88" i="4"/>
  <c r="M104" i="4"/>
  <c r="M128" i="4"/>
  <c r="M136" i="4"/>
  <c r="M160" i="4"/>
  <c r="M21" i="4"/>
  <c r="M61" i="4"/>
  <c r="M69" i="4"/>
  <c r="M101" i="4"/>
  <c r="M133" i="4"/>
  <c r="M149" i="4"/>
  <c r="M165" i="4"/>
  <c r="K26" i="4"/>
  <c r="K46" i="4"/>
  <c r="K90" i="4"/>
  <c r="L12" i="4"/>
  <c r="L20" i="4"/>
  <c r="L36" i="4"/>
  <c r="L44" i="4"/>
  <c r="L52" i="4"/>
  <c r="L60" i="4"/>
  <c r="L68" i="4"/>
  <c r="L76" i="4"/>
  <c r="L84" i="4"/>
  <c r="L92" i="4"/>
  <c r="L100" i="4"/>
  <c r="L108" i="4"/>
  <c r="K116" i="4"/>
  <c r="K132" i="4"/>
  <c r="K148" i="4"/>
  <c r="K9" i="4"/>
  <c r="K41" i="4"/>
  <c r="K73" i="4"/>
  <c r="K105" i="4"/>
  <c r="L77" i="4"/>
  <c r="L85" i="4"/>
  <c r="K93" i="4"/>
  <c r="K101" i="4"/>
  <c r="L109" i="4"/>
  <c r="L117" i="4"/>
  <c r="K10" i="4"/>
  <c r="K42" i="4"/>
  <c r="K74" i="4"/>
  <c r="K106" i="4"/>
  <c r="L116" i="4"/>
  <c r="L124" i="4"/>
  <c r="L132" i="4"/>
  <c r="L140" i="4"/>
  <c r="L148" i="4"/>
  <c r="L156" i="4"/>
  <c r="K17" i="4"/>
  <c r="K33" i="4"/>
  <c r="K49" i="4"/>
  <c r="K65" i="4"/>
  <c r="K81" i="4"/>
  <c r="K97" i="4"/>
  <c r="K113" i="4"/>
  <c r="L125" i="4"/>
  <c r="K133" i="4"/>
  <c r="L141" i="4"/>
  <c r="K149" i="4"/>
  <c r="L157" i="4"/>
  <c r="K165" i="4"/>
  <c r="L173" i="4"/>
  <c r="L10" i="4"/>
  <c r="L42" i="4"/>
  <c r="L58" i="4"/>
  <c r="L74" i="4"/>
  <c r="L90" i="4"/>
  <c r="L106" i="4"/>
  <c r="L122" i="4"/>
  <c r="L41" i="4"/>
  <c r="L49" i="4"/>
  <c r="L57" i="4"/>
  <c r="L65" i="4"/>
  <c r="L73" i="4"/>
  <c r="L81" i="4"/>
  <c r="L89" i="4"/>
  <c r="L97" i="4"/>
  <c r="L105" i="4"/>
  <c r="L113" i="4"/>
  <c r="L121" i="4"/>
  <c r="L129" i="4"/>
  <c r="L137" i="4"/>
  <c r="L145" i="4"/>
  <c r="L153" i="4"/>
  <c r="L161" i="4"/>
  <c r="L169" i="4"/>
  <c r="K162" i="4"/>
  <c r="L162" i="4"/>
  <c r="L177" i="4"/>
  <c r="K170" i="4"/>
  <c r="L170" i="4"/>
  <c r="L181" i="4"/>
  <c r="J9" i="2"/>
  <c r="P9" i="2" s="1"/>
  <c r="J13" i="2"/>
  <c r="P13" i="2" s="1"/>
  <c r="J17" i="2"/>
  <c r="P17" i="2" s="1"/>
  <c r="J21" i="2"/>
  <c r="P21" i="2" s="1"/>
  <c r="J25" i="2"/>
  <c r="P25" i="2" s="1"/>
  <c r="J29" i="2"/>
  <c r="P29" i="2" s="1"/>
  <c r="J33" i="2"/>
  <c r="P33" i="2" s="1"/>
  <c r="J37" i="2"/>
  <c r="P37" i="2" s="1"/>
  <c r="J41" i="2"/>
  <c r="P41" i="2" s="1"/>
  <c r="J45" i="2"/>
  <c r="P45" i="2" s="1"/>
  <c r="J49" i="2"/>
  <c r="P49" i="2" s="1"/>
  <c r="J53" i="2"/>
  <c r="P53" i="2" s="1"/>
  <c r="J57" i="2"/>
  <c r="P57" i="2" s="1"/>
  <c r="J61" i="2"/>
  <c r="P61" i="2" s="1"/>
  <c r="J5" i="2"/>
  <c r="P5" i="2" s="1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F6" i="2"/>
  <c r="T6" i="2" s="1"/>
  <c r="F7" i="2"/>
  <c r="T7" i="2" s="1"/>
  <c r="F8" i="2"/>
  <c r="T8" i="2" s="1"/>
  <c r="F9" i="2"/>
  <c r="T9" i="2" s="1"/>
  <c r="F10" i="2"/>
  <c r="T10" i="2" s="1"/>
  <c r="F11" i="2"/>
  <c r="T11" i="2" s="1"/>
  <c r="F12" i="2"/>
  <c r="T12" i="2" s="1"/>
  <c r="F13" i="2"/>
  <c r="T13" i="2" s="1"/>
  <c r="F14" i="2"/>
  <c r="T14" i="2" s="1"/>
  <c r="F15" i="2"/>
  <c r="T15" i="2" s="1"/>
  <c r="F16" i="2"/>
  <c r="T16" i="2" s="1"/>
  <c r="F17" i="2"/>
  <c r="T17" i="2" s="1"/>
  <c r="F18" i="2"/>
  <c r="T18" i="2" s="1"/>
  <c r="F19" i="2"/>
  <c r="T19" i="2" s="1"/>
  <c r="F20" i="2"/>
  <c r="T20" i="2" s="1"/>
  <c r="F21" i="2"/>
  <c r="T21" i="2" s="1"/>
  <c r="F22" i="2"/>
  <c r="T22" i="2" s="1"/>
  <c r="F23" i="2"/>
  <c r="T23" i="2" s="1"/>
  <c r="F24" i="2"/>
  <c r="T24" i="2" s="1"/>
  <c r="F25" i="2"/>
  <c r="T25" i="2" s="1"/>
  <c r="F26" i="2"/>
  <c r="T26" i="2" s="1"/>
  <c r="F27" i="2"/>
  <c r="T27" i="2" s="1"/>
  <c r="F28" i="2"/>
  <c r="T28" i="2" s="1"/>
  <c r="F29" i="2"/>
  <c r="T29" i="2" s="1"/>
  <c r="F30" i="2"/>
  <c r="T30" i="2" s="1"/>
  <c r="F31" i="2"/>
  <c r="T31" i="2" s="1"/>
  <c r="F32" i="2"/>
  <c r="T32" i="2" s="1"/>
  <c r="F33" i="2"/>
  <c r="T33" i="2" s="1"/>
  <c r="F5" i="2"/>
  <c r="T5" i="2" s="1"/>
  <c r="E6" i="2"/>
  <c r="S6" i="2" s="1"/>
  <c r="E7" i="2"/>
  <c r="S7" i="2" s="1"/>
  <c r="E8" i="2"/>
  <c r="S8" i="2" s="1"/>
  <c r="E9" i="2"/>
  <c r="S9" i="2" s="1"/>
  <c r="E10" i="2"/>
  <c r="S10" i="2" s="1"/>
  <c r="E11" i="2"/>
  <c r="S11" i="2" s="1"/>
  <c r="E12" i="2"/>
  <c r="S12" i="2" s="1"/>
  <c r="E13" i="2"/>
  <c r="S13" i="2" s="1"/>
  <c r="E14" i="2"/>
  <c r="S14" i="2" s="1"/>
  <c r="E15" i="2"/>
  <c r="S15" i="2" s="1"/>
  <c r="E16" i="2"/>
  <c r="S16" i="2" s="1"/>
  <c r="E17" i="2"/>
  <c r="S17" i="2" s="1"/>
  <c r="E18" i="2"/>
  <c r="S18" i="2" s="1"/>
  <c r="E19" i="2"/>
  <c r="S19" i="2" s="1"/>
  <c r="E20" i="2"/>
  <c r="S20" i="2" s="1"/>
  <c r="E21" i="2"/>
  <c r="S21" i="2" s="1"/>
  <c r="E22" i="2"/>
  <c r="S22" i="2" s="1"/>
  <c r="E23" i="2"/>
  <c r="S23" i="2" s="1"/>
  <c r="E24" i="2"/>
  <c r="S24" i="2" s="1"/>
  <c r="E25" i="2"/>
  <c r="S25" i="2" s="1"/>
  <c r="E26" i="2"/>
  <c r="S26" i="2" s="1"/>
  <c r="E27" i="2"/>
  <c r="S27" i="2" s="1"/>
  <c r="E28" i="2"/>
  <c r="S28" i="2" s="1"/>
  <c r="E29" i="2"/>
  <c r="S29" i="2" s="1"/>
  <c r="E30" i="2"/>
  <c r="S30" i="2" s="1"/>
  <c r="E31" i="2"/>
  <c r="S31" i="2" s="1"/>
  <c r="E32" i="2"/>
  <c r="S32" i="2" s="1"/>
  <c r="E33" i="2"/>
  <c r="S33" i="2" s="1"/>
  <c r="E5" i="2"/>
  <c r="S5" i="2" s="1"/>
  <c r="D9" i="2"/>
  <c r="D13" i="2"/>
  <c r="D17" i="2"/>
  <c r="D21" i="2"/>
  <c r="D25" i="2"/>
  <c r="D29" i="2"/>
  <c r="D33" i="2"/>
  <c r="D37" i="2"/>
  <c r="D5" i="2"/>
  <c r="B30" i="2" l="1"/>
  <c r="B32" i="2"/>
  <c r="B29" i="2"/>
  <c r="B31" i="2"/>
  <c r="R29" i="2"/>
  <c r="B6" i="2"/>
  <c r="B8" i="2"/>
  <c r="B5" i="2"/>
  <c r="B7" i="2"/>
  <c r="R5" i="2"/>
  <c r="B34" i="2"/>
  <c r="B36" i="2"/>
  <c r="B33" i="2"/>
  <c r="B35" i="2"/>
  <c r="R33" i="2"/>
  <c r="B26" i="2"/>
  <c r="B28" i="2"/>
  <c r="B25" i="2"/>
  <c r="B27" i="2"/>
  <c r="R25" i="2"/>
  <c r="B18" i="2"/>
  <c r="B20" i="2"/>
  <c r="B17" i="2"/>
  <c r="B19" i="2"/>
  <c r="R17" i="2"/>
  <c r="B10" i="2"/>
  <c r="B12" i="2"/>
  <c r="B9" i="2"/>
  <c r="B11" i="2"/>
  <c r="R9" i="2"/>
  <c r="B38" i="2"/>
  <c r="B40" i="2"/>
  <c r="B37" i="2"/>
  <c r="B39" i="2"/>
  <c r="R37" i="2"/>
  <c r="B22" i="2"/>
  <c r="B24" i="2"/>
  <c r="B21" i="2"/>
  <c r="B23" i="2"/>
  <c r="R21" i="2"/>
  <c r="B14" i="2"/>
  <c r="B16" i="2"/>
  <c r="B13" i="2"/>
  <c r="B15" i="2"/>
  <c r="R13" i="2"/>
  <c r="W21" i="2"/>
  <c r="X21" i="2" s="1"/>
  <c r="W17" i="2"/>
  <c r="X17" i="2" s="1"/>
  <c r="W9" i="2"/>
  <c r="X9" i="2" s="1"/>
  <c r="W5" i="2"/>
  <c r="W113" i="2"/>
  <c r="X113" i="2" s="1"/>
  <c r="W97" i="2"/>
  <c r="X97" i="2" s="1"/>
  <c r="W81" i="2"/>
  <c r="X81" i="2" s="1"/>
  <c r="W65" i="2"/>
  <c r="X65" i="2" s="1"/>
  <c r="W49" i="2"/>
  <c r="X49" i="2" s="1"/>
  <c r="W33" i="2"/>
  <c r="X33" i="2" s="1"/>
  <c r="W117" i="2"/>
  <c r="X117" i="2" s="1"/>
  <c r="W101" i="2"/>
  <c r="X101" i="2" s="1"/>
  <c r="W85" i="2"/>
  <c r="X85" i="2" s="1"/>
  <c r="W69" i="2"/>
  <c r="X69" i="2" s="1"/>
  <c r="W53" i="2"/>
  <c r="X53" i="2" s="1"/>
  <c r="W37" i="2"/>
  <c r="X37" i="2" s="1"/>
  <c r="W13" i="2"/>
  <c r="X13" i="2" s="1"/>
  <c r="W121" i="2"/>
  <c r="X121" i="2" s="1"/>
  <c r="W105" i="2"/>
  <c r="X105" i="2" s="1"/>
  <c r="W89" i="2"/>
  <c r="X89" i="2" s="1"/>
  <c r="W73" i="2"/>
  <c r="X73" i="2" s="1"/>
  <c r="W57" i="2"/>
  <c r="X57" i="2" s="1"/>
  <c r="W41" i="2"/>
  <c r="X41" i="2" s="1"/>
  <c r="W25" i="2"/>
  <c r="X25" i="2" s="1"/>
  <c r="W109" i="2"/>
  <c r="X109" i="2" s="1"/>
  <c r="W93" i="2"/>
  <c r="X93" i="2" s="1"/>
  <c r="W77" i="2"/>
  <c r="X77" i="2" s="1"/>
  <c r="W61" i="2"/>
  <c r="X61" i="2" s="1"/>
  <c r="W45" i="2"/>
  <c r="X45" i="2" s="1"/>
  <c r="W29" i="2"/>
  <c r="X29" i="2" s="1"/>
  <c r="M170" i="4"/>
  <c r="M162" i="4"/>
  <c r="M169" i="4"/>
  <c r="M153" i="4"/>
  <c r="M137" i="4"/>
  <c r="M121" i="4"/>
  <c r="M105" i="4"/>
  <c r="M89" i="4"/>
  <c r="M73" i="4"/>
  <c r="M57" i="4"/>
  <c r="M41" i="4"/>
  <c r="M106" i="4"/>
  <c r="M74" i="4"/>
  <c r="M42" i="4"/>
  <c r="M173" i="4"/>
  <c r="M157" i="4"/>
  <c r="M141" i="4"/>
  <c r="M125" i="4"/>
  <c r="M156" i="4"/>
  <c r="M140" i="4"/>
  <c r="M124" i="4"/>
  <c r="M117" i="4"/>
  <c r="M85" i="4"/>
  <c r="M100" i="4"/>
  <c r="M84" i="4"/>
  <c r="M68" i="4"/>
  <c r="M52" i="4"/>
  <c r="M36" i="4"/>
  <c r="M12" i="4"/>
  <c r="M161" i="4"/>
  <c r="M145" i="4"/>
  <c r="M129" i="4"/>
  <c r="M113" i="4"/>
  <c r="M97" i="4"/>
  <c r="M81" i="4"/>
  <c r="M65" i="4"/>
  <c r="M49" i="4"/>
  <c r="M122" i="4"/>
  <c r="M90" i="4"/>
  <c r="M58" i="4"/>
  <c r="M10" i="4"/>
  <c r="M148" i="4"/>
  <c r="M132" i="4"/>
  <c r="M116" i="4"/>
  <c r="M109" i="4"/>
  <c r="M77" i="4"/>
  <c r="M108" i="4"/>
  <c r="M92" i="4"/>
  <c r="M76" i="4"/>
  <c r="M60" i="4"/>
  <c r="M44" i="4"/>
  <c r="M20" i="4"/>
  <c r="AI13" i="2"/>
  <c r="AI17" i="2"/>
  <c r="AI9" i="2"/>
  <c r="AI5" i="2"/>
  <c r="P181" i="4"/>
  <c r="Q181" i="4" s="1"/>
  <c r="P150" i="4"/>
  <c r="R150" i="4" s="1"/>
  <c r="S150" i="4" s="1"/>
  <c r="P39" i="4"/>
  <c r="Q39" i="4" s="1"/>
  <c r="P121" i="4"/>
  <c r="Q121" i="4" s="1"/>
  <c r="P67" i="4"/>
  <c r="Q67" i="4" s="1"/>
  <c r="P22" i="4"/>
  <c r="R22" i="4" s="1"/>
  <c r="S22" i="4" s="1"/>
  <c r="P66" i="4"/>
  <c r="Q66" i="4" s="1"/>
  <c r="P68" i="4"/>
  <c r="Q68" i="4" s="1"/>
  <c r="P149" i="4"/>
  <c r="P157" i="4"/>
  <c r="R157" i="4" s="1"/>
  <c r="S157" i="4" s="1"/>
  <c r="P86" i="4"/>
  <c r="Q86" i="4" s="1"/>
  <c r="P57" i="4"/>
  <c r="P37" i="4"/>
  <c r="R37" i="4" s="1"/>
  <c r="S37" i="4" s="1"/>
  <c r="P195" i="4"/>
  <c r="Q195" i="4" s="1"/>
  <c r="P132" i="4"/>
  <c r="Q132" i="4" s="1"/>
  <c r="P122" i="4"/>
  <c r="R122" i="4" s="1"/>
  <c r="S122" i="4" s="1"/>
  <c r="P96" i="4"/>
  <c r="Q96" i="4" s="1"/>
  <c r="P135" i="4"/>
  <c r="Q135" i="4" s="1"/>
  <c r="P188" i="4"/>
  <c r="Q188" i="4" s="1"/>
  <c r="P155" i="4"/>
  <c r="P136" i="4"/>
  <c r="P72" i="4"/>
  <c r="P8" i="4"/>
  <c r="P125" i="4"/>
  <c r="P45" i="4"/>
  <c r="P202" i="4"/>
  <c r="P170" i="4"/>
  <c r="P189" i="4"/>
  <c r="P175" i="4"/>
  <c r="P159" i="4"/>
  <c r="P143" i="4"/>
  <c r="P127" i="4"/>
  <c r="P111" i="4"/>
  <c r="P95" i="4"/>
  <c r="P79" i="4"/>
  <c r="P51" i="4"/>
  <c r="P19" i="4"/>
  <c r="P144" i="4"/>
  <c r="P112" i="4"/>
  <c r="P80" i="4"/>
  <c r="P48" i="4"/>
  <c r="P16" i="4"/>
  <c r="P165" i="4"/>
  <c r="P133" i="4"/>
  <c r="P101" i="4"/>
  <c r="P61" i="4"/>
  <c r="P154" i="4"/>
  <c r="P90" i="4"/>
  <c r="P26" i="4"/>
  <c r="P63" i="4"/>
  <c r="P47" i="4"/>
  <c r="P31" i="4"/>
  <c r="P15" i="4"/>
  <c r="P156" i="4"/>
  <c r="P140" i="4"/>
  <c r="P124" i="4"/>
  <c r="P108" i="4"/>
  <c r="P92" i="4"/>
  <c r="P76" i="4"/>
  <c r="P60" i="4"/>
  <c r="P44" i="4"/>
  <c r="P28" i="4"/>
  <c r="P12" i="4"/>
  <c r="P203" i="4"/>
  <c r="P161" i="4"/>
  <c r="P145" i="4"/>
  <c r="P129" i="4"/>
  <c r="P113" i="4"/>
  <c r="P97" i="4"/>
  <c r="P81" i="4"/>
  <c r="P53" i="4"/>
  <c r="P21" i="4"/>
  <c r="P146" i="4"/>
  <c r="P114" i="4"/>
  <c r="P82" i="4"/>
  <c r="P50" i="4"/>
  <c r="Q50" i="4" s="1"/>
  <c r="P10" i="4"/>
  <c r="Q10" i="4" s="1"/>
  <c r="P204" i="4"/>
  <c r="Q204" i="4" s="1"/>
  <c r="P65" i="4"/>
  <c r="P49" i="4"/>
  <c r="P33" i="4"/>
  <c r="P17" i="4"/>
  <c r="P158" i="4"/>
  <c r="Q158" i="4" s="1"/>
  <c r="P142" i="4"/>
  <c r="Q142" i="4" s="1"/>
  <c r="P126" i="4"/>
  <c r="Q126" i="4" s="1"/>
  <c r="P110" i="4"/>
  <c r="Q110" i="4" s="1"/>
  <c r="P94" i="4"/>
  <c r="Q94" i="4" s="1"/>
  <c r="P78" i="4"/>
  <c r="Q78" i="4" s="1"/>
  <c r="P62" i="4"/>
  <c r="P46" i="4"/>
  <c r="Q46" i="4" s="1"/>
  <c r="P30" i="4"/>
  <c r="P14" i="4"/>
  <c r="P43" i="4"/>
  <c r="P40" i="4"/>
  <c r="P93" i="4"/>
  <c r="P196" i="4"/>
  <c r="P197" i="4"/>
  <c r="P151" i="4"/>
  <c r="P119" i="4"/>
  <c r="P87" i="4"/>
  <c r="P35" i="4"/>
  <c r="P128" i="4"/>
  <c r="P64" i="4"/>
  <c r="P199" i="4"/>
  <c r="P117" i="4"/>
  <c r="P29" i="4"/>
  <c r="P58" i="4"/>
  <c r="P55" i="4"/>
  <c r="P23" i="4"/>
  <c r="P148" i="4"/>
  <c r="P116" i="4"/>
  <c r="P84" i="4"/>
  <c r="P52" i="4"/>
  <c r="P20" i="4"/>
  <c r="P169" i="4"/>
  <c r="P137" i="4"/>
  <c r="P105" i="4"/>
  <c r="P69" i="4"/>
  <c r="P162" i="4"/>
  <c r="P98" i="4"/>
  <c r="P34" i="4"/>
  <c r="P73" i="4"/>
  <c r="P41" i="4"/>
  <c r="P9" i="4"/>
  <c r="P134" i="4"/>
  <c r="P102" i="4"/>
  <c r="P70" i="4"/>
  <c r="P38" i="4"/>
  <c r="P6" i="4"/>
  <c r="X6" i="4" s="1"/>
  <c r="R86" i="4"/>
  <c r="S86" i="4" s="1"/>
  <c r="Q37" i="4"/>
  <c r="R68" i="4"/>
  <c r="S68" i="4" s="1"/>
  <c r="R132" i="4"/>
  <c r="S132" i="4" s="1"/>
  <c r="Q149" i="4"/>
  <c r="R67" i="4"/>
  <c r="S67" i="4" s="1"/>
  <c r="Q22" i="4"/>
  <c r="Q150" i="4"/>
  <c r="R149" i="4"/>
  <c r="S149" i="4" s="1"/>
  <c r="P54" i="4"/>
  <c r="P118" i="4"/>
  <c r="P25" i="4"/>
  <c r="P18" i="4"/>
  <c r="P130" i="4"/>
  <c r="P89" i="4"/>
  <c r="P153" i="4"/>
  <c r="P36" i="4"/>
  <c r="P100" i="4"/>
  <c r="P7" i="4"/>
  <c r="X7" i="4" s="1"/>
  <c r="P71" i="4"/>
  <c r="P85" i="4"/>
  <c r="P32" i="4"/>
  <c r="P160" i="4"/>
  <c r="P103" i="4"/>
  <c r="P167" i="4"/>
  <c r="P138" i="4"/>
  <c r="P104" i="4"/>
  <c r="P11" i="4"/>
  <c r="P91" i="4"/>
  <c r="P192" i="4"/>
  <c r="P123" i="4"/>
  <c r="P193" i="4"/>
  <c r="P77" i="4"/>
  <c r="Q30" i="4"/>
  <c r="P75" i="4"/>
  <c r="P107" i="4"/>
  <c r="P139" i="4"/>
  <c r="P171" i="4"/>
  <c r="P177" i="4"/>
  <c r="P184" i="4"/>
  <c r="P88" i="4"/>
  <c r="P106" i="4"/>
  <c r="P24" i="4"/>
  <c r="P83" i="4"/>
  <c r="P141" i="4"/>
  <c r="P13" i="4"/>
  <c r="P59" i="4"/>
  <c r="P179" i="4"/>
  <c r="P173" i="4"/>
  <c r="P152" i="4"/>
  <c r="P109" i="4"/>
  <c r="P200" i="4"/>
  <c r="P172" i="4"/>
  <c r="P147" i="4"/>
  <c r="P180" i="4"/>
  <c r="P131" i="4"/>
  <c r="P178" i="4"/>
  <c r="P74" i="4"/>
  <c r="P176" i="4"/>
  <c r="P198" i="4"/>
  <c r="P163" i="4"/>
  <c r="P191" i="4"/>
  <c r="P120" i="4"/>
  <c r="P115" i="4"/>
  <c r="P201" i="4"/>
  <c r="P168" i="4"/>
  <c r="P194" i="4"/>
  <c r="P164" i="4"/>
  <c r="P27" i="4"/>
  <c r="P185" i="4"/>
  <c r="P166" i="4"/>
  <c r="P182" i="4"/>
  <c r="P183" i="4"/>
  <c r="P56" i="4"/>
  <c r="P186" i="4"/>
  <c r="P99" i="4"/>
  <c r="P190" i="4"/>
  <c r="R188" i="4"/>
  <c r="P174" i="4"/>
  <c r="P187" i="4"/>
  <c r="P42" i="4"/>
  <c r="Q157" i="4" l="1"/>
  <c r="Q122" i="4"/>
  <c r="AI21" i="2"/>
  <c r="AJ9" i="2" s="1"/>
  <c r="A29" i="2"/>
  <c r="A61" i="2"/>
  <c r="A93" i="2"/>
  <c r="A25" i="2"/>
  <c r="A57" i="2"/>
  <c r="A89" i="2"/>
  <c r="A121" i="2"/>
  <c r="A37" i="2"/>
  <c r="A69" i="2"/>
  <c r="A101" i="2"/>
  <c r="A33" i="2"/>
  <c r="A65" i="2"/>
  <c r="A97" i="2"/>
  <c r="A5" i="2"/>
  <c r="X5" i="2"/>
  <c r="AC5" i="2" s="1"/>
  <c r="A17" i="2"/>
  <c r="A45" i="2"/>
  <c r="A77" i="2"/>
  <c r="A109" i="2"/>
  <c r="A41" i="2"/>
  <c r="A73" i="2"/>
  <c r="A105" i="2"/>
  <c r="A13" i="2"/>
  <c r="A53" i="2"/>
  <c r="A85" i="2"/>
  <c r="A117" i="2"/>
  <c r="A49" i="2"/>
  <c r="A81" i="2"/>
  <c r="A113" i="2"/>
  <c r="A9" i="2"/>
  <c r="A21" i="2"/>
  <c r="R96" i="4"/>
  <c r="S96" i="4" s="1"/>
  <c r="R66" i="4"/>
  <c r="S66" i="4" s="1"/>
  <c r="R181" i="4"/>
  <c r="AA17" i="2"/>
  <c r="AL17" i="2"/>
  <c r="AL13" i="2"/>
  <c r="AA13" i="2"/>
  <c r="AA5" i="2"/>
  <c r="AJ17" i="2"/>
  <c r="AL5" i="2"/>
  <c r="AJ13" i="2"/>
  <c r="AA9" i="2"/>
  <c r="AL9" i="2"/>
  <c r="AC21" i="2"/>
  <c r="AC9" i="2"/>
  <c r="R195" i="4"/>
  <c r="R121" i="4"/>
  <c r="S121" i="4" s="1"/>
  <c r="Q62" i="4"/>
  <c r="Q57" i="4"/>
  <c r="R39" i="4"/>
  <c r="S39" i="4" s="1"/>
  <c r="R135" i="4"/>
  <c r="S135" i="4" s="1"/>
  <c r="Q14" i="4"/>
  <c r="R57" i="4"/>
  <c r="S57" i="4" s="1"/>
  <c r="R104" i="4"/>
  <c r="S104" i="4" s="1"/>
  <c r="Q104" i="4"/>
  <c r="R167" i="4"/>
  <c r="S167" i="4" s="1"/>
  <c r="Q167" i="4"/>
  <c r="R160" i="4"/>
  <c r="S160" i="4" s="1"/>
  <c r="Q160" i="4"/>
  <c r="Q85" i="4"/>
  <c r="R85" i="4"/>
  <c r="S85" i="4" s="1"/>
  <c r="R7" i="4"/>
  <c r="S7" i="4" s="1"/>
  <c r="Q7" i="4"/>
  <c r="R36" i="4"/>
  <c r="S36" i="4" s="1"/>
  <c r="Q36" i="4"/>
  <c r="R89" i="4"/>
  <c r="S89" i="4" s="1"/>
  <c r="Q89" i="4"/>
  <c r="R18" i="4"/>
  <c r="S18" i="4" s="1"/>
  <c r="Q18" i="4"/>
  <c r="R118" i="4"/>
  <c r="S118" i="4" s="1"/>
  <c r="Q118" i="4"/>
  <c r="Q38" i="4"/>
  <c r="R38" i="4"/>
  <c r="S38" i="4" s="1"/>
  <c r="Q102" i="4"/>
  <c r="R102" i="4"/>
  <c r="S102" i="4" s="1"/>
  <c r="Q9" i="4"/>
  <c r="R9" i="4"/>
  <c r="S9" i="4" s="1"/>
  <c r="R73" i="4"/>
  <c r="S73" i="4" s="1"/>
  <c r="Q73" i="4"/>
  <c r="Q98" i="4"/>
  <c r="R98" i="4"/>
  <c r="S98" i="4" s="1"/>
  <c r="Q69" i="4"/>
  <c r="R69" i="4"/>
  <c r="S69" i="4" s="1"/>
  <c r="R137" i="4"/>
  <c r="S137" i="4" s="1"/>
  <c r="Q137" i="4"/>
  <c r="R20" i="4"/>
  <c r="S20" i="4" s="1"/>
  <c r="Q20" i="4"/>
  <c r="R84" i="4"/>
  <c r="S84" i="4" s="1"/>
  <c r="Q84" i="4"/>
  <c r="R148" i="4"/>
  <c r="S148" i="4" s="1"/>
  <c r="Q148" i="4"/>
  <c r="R55" i="4"/>
  <c r="S55" i="4" s="1"/>
  <c r="Q55" i="4"/>
  <c r="Q29" i="4"/>
  <c r="R29" i="4"/>
  <c r="S29" i="4" s="1"/>
  <c r="Q199" i="4"/>
  <c r="R199" i="4"/>
  <c r="R128" i="4"/>
  <c r="S128" i="4" s="1"/>
  <c r="Q128" i="4"/>
  <c r="R87" i="4"/>
  <c r="S87" i="4" s="1"/>
  <c r="Q87" i="4"/>
  <c r="R151" i="4"/>
  <c r="S151" i="4" s="1"/>
  <c r="Q151" i="4"/>
  <c r="R196" i="4"/>
  <c r="Q196" i="4"/>
  <c r="Q40" i="4"/>
  <c r="R40" i="4"/>
  <c r="S40" i="4" s="1"/>
  <c r="R14" i="4"/>
  <c r="S14" i="4" s="1"/>
  <c r="R46" i="4"/>
  <c r="S46" i="4" s="1"/>
  <c r="R78" i="4"/>
  <c r="S78" i="4" s="1"/>
  <c r="R110" i="4"/>
  <c r="S110" i="4" s="1"/>
  <c r="R142" i="4"/>
  <c r="S142" i="4" s="1"/>
  <c r="Q17" i="4"/>
  <c r="R17" i="4"/>
  <c r="S17" i="4" s="1"/>
  <c r="R49" i="4"/>
  <c r="S49" i="4" s="1"/>
  <c r="Q49" i="4"/>
  <c r="V604" i="4"/>
  <c r="AD6" i="4" s="1"/>
  <c r="R204" i="4"/>
  <c r="R50" i="4"/>
  <c r="S50" i="4" s="1"/>
  <c r="Q114" i="4"/>
  <c r="R114" i="4"/>
  <c r="S114" i="4" s="1"/>
  <c r="Q21" i="4"/>
  <c r="R21" i="4"/>
  <c r="S21" i="4" s="1"/>
  <c r="R81" i="4"/>
  <c r="S81" i="4" s="1"/>
  <c r="Q81" i="4"/>
  <c r="R113" i="4"/>
  <c r="S113" i="4" s="1"/>
  <c r="Q113" i="4"/>
  <c r="R145" i="4"/>
  <c r="S145" i="4" s="1"/>
  <c r="Q145" i="4"/>
  <c r="R203" i="4"/>
  <c r="Q203" i="4"/>
  <c r="R28" i="4"/>
  <c r="S28" i="4" s="1"/>
  <c r="Q28" i="4"/>
  <c r="R60" i="4"/>
  <c r="S60" i="4" s="1"/>
  <c r="Q60" i="4"/>
  <c r="R92" i="4"/>
  <c r="S92" i="4" s="1"/>
  <c r="Q92" i="4"/>
  <c r="R124" i="4"/>
  <c r="S124" i="4" s="1"/>
  <c r="Q124" i="4"/>
  <c r="R156" i="4"/>
  <c r="S156" i="4" s="1"/>
  <c r="Q156" i="4"/>
  <c r="R31" i="4"/>
  <c r="S31" i="4" s="1"/>
  <c r="Q31" i="4"/>
  <c r="R63" i="4"/>
  <c r="S63" i="4" s="1"/>
  <c r="Q63" i="4"/>
  <c r="Q90" i="4"/>
  <c r="R90" i="4"/>
  <c r="S90" i="4" s="1"/>
  <c r="Q61" i="4"/>
  <c r="R61" i="4"/>
  <c r="S61" i="4" s="1"/>
  <c r="Q133" i="4"/>
  <c r="R133" i="4"/>
  <c r="S133" i="4" s="1"/>
  <c r="Q16" i="4"/>
  <c r="R16" i="4"/>
  <c r="S16" i="4" s="1"/>
  <c r="Q80" i="4"/>
  <c r="R80" i="4"/>
  <c r="S80" i="4" s="1"/>
  <c r="R144" i="4"/>
  <c r="S144" i="4" s="1"/>
  <c r="Q144" i="4"/>
  <c r="R51" i="4"/>
  <c r="S51" i="4" s="1"/>
  <c r="Q51" i="4"/>
  <c r="R95" i="4"/>
  <c r="S95" i="4" s="1"/>
  <c r="Q95" i="4"/>
  <c r="R127" i="4"/>
  <c r="S127" i="4" s="1"/>
  <c r="Q127" i="4"/>
  <c r="R159" i="4"/>
  <c r="S159" i="4" s="1"/>
  <c r="Q159" i="4"/>
  <c r="R189" i="4"/>
  <c r="Q189" i="4"/>
  <c r="Q202" i="4"/>
  <c r="R202" i="4"/>
  <c r="Q125" i="4"/>
  <c r="R125" i="4"/>
  <c r="S125" i="4" s="1"/>
  <c r="Q72" i="4"/>
  <c r="R72" i="4"/>
  <c r="S72" i="4" s="1"/>
  <c r="R155" i="4"/>
  <c r="S155" i="4" s="1"/>
  <c r="Q155" i="4"/>
  <c r="Q138" i="4"/>
  <c r="R138" i="4"/>
  <c r="S138" i="4" s="1"/>
  <c r="R103" i="4"/>
  <c r="S103" i="4" s="1"/>
  <c r="Q103" i="4"/>
  <c r="Q32" i="4"/>
  <c r="R32" i="4"/>
  <c r="S32" i="4" s="1"/>
  <c r="R71" i="4"/>
  <c r="S71" i="4" s="1"/>
  <c r="Q71" i="4"/>
  <c r="R100" i="4"/>
  <c r="S100" i="4" s="1"/>
  <c r="Q100" i="4"/>
  <c r="R153" i="4"/>
  <c r="S153" i="4" s="1"/>
  <c r="Q153" i="4"/>
  <c r="Q130" i="4"/>
  <c r="R130" i="4"/>
  <c r="S130" i="4" s="1"/>
  <c r="R25" i="4"/>
  <c r="S25" i="4" s="1"/>
  <c r="Q25" i="4"/>
  <c r="R54" i="4"/>
  <c r="S54" i="4" s="1"/>
  <c r="Q54" i="4"/>
  <c r="Q6" i="4"/>
  <c r="R6" i="4"/>
  <c r="S6" i="4" s="1"/>
  <c r="Q70" i="4"/>
  <c r="R70" i="4"/>
  <c r="S70" i="4" s="1"/>
  <c r="Q134" i="4"/>
  <c r="R134" i="4"/>
  <c r="S134" i="4" s="1"/>
  <c r="R41" i="4"/>
  <c r="S41" i="4" s="1"/>
  <c r="Q41" i="4"/>
  <c r="R34" i="4"/>
  <c r="S34" i="4" s="1"/>
  <c r="Q34" i="4"/>
  <c r="Q162" i="4"/>
  <c r="R162" i="4"/>
  <c r="S162" i="4" s="1"/>
  <c r="R105" i="4"/>
  <c r="S105" i="4" s="1"/>
  <c r="Q105" i="4"/>
  <c r="R169" i="4"/>
  <c r="S169" i="4" s="1"/>
  <c r="Q169" i="4"/>
  <c r="R52" i="4"/>
  <c r="S52" i="4" s="1"/>
  <c r="Q52" i="4"/>
  <c r="R116" i="4"/>
  <c r="S116" i="4" s="1"/>
  <c r="Q116" i="4"/>
  <c r="R23" i="4"/>
  <c r="S23" i="4" s="1"/>
  <c r="Q23" i="4"/>
  <c r="Q58" i="4"/>
  <c r="R58" i="4"/>
  <c r="S58" i="4" s="1"/>
  <c r="Q117" i="4"/>
  <c r="R117" i="4"/>
  <c r="S117" i="4" s="1"/>
  <c r="Q64" i="4"/>
  <c r="R64" i="4"/>
  <c r="S64" i="4" s="1"/>
  <c r="R35" i="4"/>
  <c r="S35" i="4" s="1"/>
  <c r="Q35" i="4"/>
  <c r="R119" i="4"/>
  <c r="S119" i="4" s="1"/>
  <c r="Q119" i="4"/>
  <c r="R197" i="4"/>
  <c r="Q197" i="4"/>
  <c r="Q93" i="4"/>
  <c r="R93" i="4"/>
  <c r="S93" i="4" s="1"/>
  <c r="R43" i="4"/>
  <c r="S43" i="4" s="1"/>
  <c r="Q43" i="4"/>
  <c r="R30" i="4"/>
  <c r="S30" i="4" s="1"/>
  <c r="R62" i="4"/>
  <c r="S62" i="4" s="1"/>
  <c r="R94" i="4"/>
  <c r="S94" i="4" s="1"/>
  <c r="R126" i="4"/>
  <c r="S126" i="4" s="1"/>
  <c r="R158" i="4"/>
  <c r="S158" i="4" s="1"/>
  <c r="R33" i="4"/>
  <c r="S33" i="4" s="1"/>
  <c r="Q33" i="4"/>
  <c r="R65" i="4"/>
  <c r="S65" i="4" s="1"/>
  <c r="Q65" i="4"/>
  <c r="R10" i="4"/>
  <c r="S10" i="4" s="1"/>
  <c r="Q82" i="4"/>
  <c r="R82" i="4"/>
  <c r="S82" i="4" s="1"/>
  <c r="Q146" i="4"/>
  <c r="R146" i="4"/>
  <c r="S146" i="4" s="1"/>
  <c r="Q53" i="4"/>
  <c r="R53" i="4"/>
  <c r="S53" i="4" s="1"/>
  <c r="R97" i="4"/>
  <c r="S97" i="4" s="1"/>
  <c r="Q97" i="4"/>
  <c r="R129" i="4"/>
  <c r="S129" i="4" s="1"/>
  <c r="Q129" i="4"/>
  <c r="R161" i="4"/>
  <c r="S161" i="4" s="1"/>
  <c r="Q161" i="4"/>
  <c r="R12" i="4"/>
  <c r="S12" i="4" s="1"/>
  <c r="Q12" i="4"/>
  <c r="R44" i="4"/>
  <c r="S44" i="4" s="1"/>
  <c r="Q44" i="4"/>
  <c r="R76" i="4"/>
  <c r="S76" i="4" s="1"/>
  <c r="Q76" i="4"/>
  <c r="R108" i="4"/>
  <c r="S108" i="4" s="1"/>
  <c r="Q108" i="4"/>
  <c r="R140" i="4"/>
  <c r="S140" i="4" s="1"/>
  <c r="Q140" i="4"/>
  <c r="R15" i="4"/>
  <c r="S15" i="4" s="1"/>
  <c r="Q15" i="4"/>
  <c r="R47" i="4"/>
  <c r="S47" i="4" s="1"/>
  <c r="Q47" i="4"/>
  <c r="R26" i="4"/>
  <c r="S26" i="4" s="1"/>
  <c r="Q26" i="4"/>
  <c r="Q154" i="4"/>
  <c r="R154" i="4"/>
  <c r="S154" i="4" s="1"/>
  <c r="Q101" i="4"/>
  <c r="R101" i="4"/>
  <c r="S101" i="4" s="1"/>
  <c r="Q165" i="4"/>
  <c r="R165" i="4"/>
  <c r="S165" i="4" s="1"/>
  <c r="Q48" i="4"/>
  <c r="R48" i="4"/>
  <c r="S48" i="4" s="1"/>
  <c r="R112" i="4"/>
  <c r="S112" i="4" s="1"/>
  <c r="Q112" i="4"/>
  <c r="R19" i="4"/>
  <c r="S19" i="4" s="1"/>
  <c r="Q19" i="4"/>
  <c r="R79" i="4"/>
  <c r="S79" i="4" s="1"/>
  <c r="Q79" i="4"/>
  <c r="R111" i="4"/>
  <c r="S111" i="4" s="1"/>
  <c r="Q111" i="4"/>
  <c r="R143" i="4"/>
  <c r="S143" i="4" s="1"/>
  <c r="Q143" i="4"/>
  <c r="R175" i="4"/>
  <c r="Q175" i="4"/>
  <c r="R170" i="4"/>
  <c r="S170" i="4" s="1"/>
  <c r="Q170" i="4"/>
  <c r="Q45" i="4"/>
  <c r="R45" i="4"/>
  <c r="S45" i="4" s="1"/>
  <c r="Q8" i="4"/>
  <c r="R8" i="4"/>
  <c r="S8" i="4" s="1"/>
  <c r="R136" i="4"/>
  <c r="S136" i="4" s="1"/>
  <c r="Q136" i="4"/>
  <c r="R91" i="4"/>
  <c r="S91" i="4" s="1"/>
  <c r="Q91" i="4"/>
  <c r="R192" i="4"/>
  <c r="Q192" i="4"/>
  <c r="R11" i="4"/>
  <c r="S11" i="4" s="1"/>
  <c r="Q11" i="4"/>
  <c r="Q193" i="4"/>
  <c r="R193" i="4"/>
  <c r="Q77" i="4"/>
  <c r="R77" i="4"/>
  <c r="S77" i="4" s="1"/>
  <c r="Q123" i="4"/>
  <c r="R123" i="4"/>
  <c r="S123" i="4" s="1"/>
  <c r="R184" i="4"/>
  <c r="Q184" i="4"/>
  <c r="R171" i="4"/>
  <c r="S171" i="4" s="1"/>
  <c r="Q171" i="4"/>
  <c r="R107" i="4"/>
  <c r="S107" i="4" s="1"/>
  <c r="Q107" i="4"/>
  <c r="R88" i="4"/>
  <c r="S88" i="4" s="1"/>
  <c r="Q88" i="4"/>
  <c r="R177" i="4"/>
  <c r="Q177" i="4"/>
  <c r="R139" i="4"/>
  <c r="S139" i="4" s="1"/>
  <c r="Q139" i="4"/>
  <c r="R75" i="4"/>
  <c r="S75" i="4" s="1"/>
  <c r="Q75" i="4"/>
  <c r="Q24" i="4"/>
  <c r="R24" i="4"/>
  <c r="S24" i="4" s="1"/>
  <c r="Q83" i="4"/>
  <c r="R83" i="4"/>
  <c r="S83" i="4" s="1"/>
  <c r="Q106" i="4"/>
  <c r="R106" i="4"/>
  <c r="S106" i="4" s="1"/>
  <c r="Q179" i="4"/>
  <c r="R179" i="4"/>
  <c r="Q13" i="4"/>
  <c r="R13" i="4"/>
  <c r="S13" i="4" s="1"/>
  <c r="Q59" i="4"/>
  <c r="R59" i="4"/>
  <c r="S59" i="4" s="1"/>
  <c r="Q141" i="4"/>
  <c r="R141" i="4"/>
  <c r="S141" i="4" s="1"/>
  <c r="R200" i="4"/>
  <c r="Q200" i="4"/>
  <c r="R152" i="4"/>
  <c r="S152" i="4" s="1"/>
  <c r="Q152" i="4"/>
  <c r="R172" i="4"/>
  <c r="S172" i="4" s="1"/>
  <c r="Q172" i="4"/>
  <c r="R109" i="4"/>
  <c r="S109" i="4" s="1"/>
  <c r="Q109" i="4"/>
  <c r="R173" i="4"/>
  <c r="S173" i="4" s="1"/>
  <c r="Q173" i="4"/>
  <c r="R5" i="4"/>
  <c r="S5" i="4" s="1"/>
  <c r="Q5" i="4"/>
  <c r="R180" i="4"/>
  <c r="Q180" i="4"/>
  <c r="R131" i="4"/>
  <c r="S131" i="4" s="1"/>
  <c r="Q131" i="4"/>
  <c r="R147" i="4"/>
  <c r="S147" i="4" s="1"/>
  <c r="Q147" i="4"/>
  <c r="Q178" i="4"/>
  <c r="R178" i="4"/>
  <c r="R163" i="4"/>
  <c r="S163" i="4" s="1"/>
  <c r="Q163" i="4"/>
  <c r="R176" i="4"/>
  <c r="Q176" i="4"/>
  <c r="R191" i="4"/>
  <c r="Q191" i="4"/>
  <c r="R198" i="4"/>
  <c r="Q198" i="4"/>
  <c r="R74" i="4"/>
  <c r="S74" i="4" s="1"/>
  <c r="Q74" i="4"/>
  <c r="Q99" i="4"/>
  <c r="R99" i="4"/>
  <c r="S99" i="4" s="1"/>
  <c r="Q56" i="4"/>
  <c r="R56" i="4"/>
  <c r="S56" i="4" s="1"/>
  <c r="Q182" i="4"/>
  <c r="R182" i="4"/>
  <c r="Q185" i="4"/>
  <c r="R185" i="4"/>
  <c r="Q164" i="4"/>
  <c r="R164" i="4"/>
  <c r="S164" i="4" s="1"/>
  <c r="R168" i="4"/>
  <c r="S168" i="4" s="1"/>
  <c r="Q168" i="4"/>
  <c r="Q115" i="4"/>
  <c r="R115" i="4"/>
  <c r="S115" i="4" s="1"/>
  <c r="Q190" i="4"/>
  <c r="R190" i="4"/>
  <c r="Q186" i="4"/>
  <c r="R186" i="4"/>
  <c r="Q183" i="4"/>
  <c r="R183" i="4"/>
  <c r="Q166" i="4"/>
  <c r="R166" i="4"/>
  <c r="S166" i="4" s="1"/>
  <c r="Q27" i="4"/>
  <c r="R27" i="4"/>
  <c r="S27" i="4" s="1"/>
  <c r="R194" i="4"/>
  <c r="Q194" i="4"/>
  <c r="Q201" i="4"/>
  <c r="R201" i="4"/>
  <c r="Q120" i="4"/>
  <c r="R120" i="4"/>
  <c r="S120" i="4" s="1"/>
  <c r="Q42" i="4"/>
  <c r="R42" i="4"/>
  <c r="S42" i="4" s="1"/>
  <c r="Q174" i="4"/>
  <c r="R174" i="4"/>
  <c r="S174" i="4" s="1"/>
  <c r="Q187" i="4"/>
  <c r="R187" i="4"/>
  <c r="AL21" i="2" l="1"/>
  <c r="AA21" i="2"/>
  <c r="AJ5" i="2"/>
  <c r="AJ21" i="2"/>
  <c r="K26" i="2"/>
  <c r="Y26" i="2" s="1"/>
  <c r="K18" i="2"/>
  <c r="Y18" i="2" s="1"/>
  <c r="AD18" i="2" s="1"/>
  <c r="K20" i="2"/>
  <c r="Y20" i="2" s="1"/>
  <c r="AD20" i="2" s="1"/>
  <c r="K17" i="2"/>
  <c r="Y17" i="2" s="1"/>
  <c r="AD17" i="2" s="1"/>
  <c r="K19" i="2"/>
  <c r="Y19" i="2" s="1"/>
  <c r="AD19" i="2" s="1"/>
  <c r="K6" i="2"/>
  <c r="Y6" i="2" s="1"/>
  <c r="AD6" i="2" s="1"/>
  <c r="K8" i="2"/>
  <c r="Y8" i="2" s="1"/>
  <c r="AD8" i="2" s="1"/>
  <c r="K5" i="2"/>
  <c r="Y5" i="2" s="1"/>
  <c r="AD5" i="2" s="1"/>
  <c r="K7" i="2"/>
  <c r="Z7" i="2" s="1"/>
  <c r="AE7" i="2" s="1"/>
  <c r="K22" i="2"/>
  <c r="Z22" i="2" s="1"/>
  <c r="AE22" i="2" s="1"/>
  <c r="K24" i="2"/>
  <c r="Z24" i="2" s="1"/>
  <c r="AE24" i="2" s="1"/>
  <c r="K21" i="2"/>
  <c r="Y21" i="2" s="1"/>
  <c r="AD21" i="2" s="1"/>
  <c r="K23" i="2"/>
  <c r="Z23" i="2" s="1"/>
  <c r="AE23" i="2" s="1"/>
  <c r="K10" i="2"/>
  <c r="K12" i="2"/>
  <c r="Y12" i="2" s="1"/>
  <c r="AD12" i="2" s="1"/>
  <c r="K9" i="2"/>
  <c r="K11" i="2"/>
  <c r="Y11" i="2" s="1"/>
  <c r="AD11" i="2" s="1"/>
  <c r="K14" i="2"/>
  <c r="Z14" i="2" s="1"/>
  <c r="AE14" i="2" s="1"/>
  <c r="K16" i="2"/>
  <c r="Z16" i="2" s="1"/>
  <c r="AE16" i="2" s="1"/>
  <c r="K13" i="2"/>
  <c r="Y13" i="2" s="1"/>
  <c r="AD13" i="2" s="1"/>
  <c r="K15" i="2"/>
  <c r="Y15" i="2" s="1"/>
  <c r="AD15" i="2" s="1"/>
  <c r="Y9" i="2"/>
  <c r="AD9" i="2" s="1"/>
  <c r="Y7" i="2"/>
  <c r="AD7" i="2" s="1"/>
  <c r="Z10" i="2"/>
  <c r="AE10" i="2" s="1"/>
  <c r="AD5" i="4"/>
  <c r="AD197" i="4"/>
  <c r="AD189" i="4"/>
  <c r="AD181" i="4"/>
  <c r="AD202" i="4"/>
  <c r="AD194" i="4"/>
  <c r="AD186" i="4"/>
  <c r="AD178" i="4"/>
  <c r="AD199" i="4"/>
  <c r="AD191" i="4"/>
  <c r="AD183" i="4"/>
  <c r="AD204" i="4"/>
  <c r="AD196" i="4"/>
  <c r="AD188" i="4"/>
  <c r="AD180" i="4"/>
  <c r="AD175" i="4"/>
  <c r="AD167" i="4"/>
  <c r="AD159" i="4"/>
  <c r="AD151" i="4"/>
  <c r="AD143" i="4"/>
  <c r="AD135" i="4"/>
  <c r="AD127" i="4"/>
  <c r="AD119" i="4"/>
  <c r="AD111" i="4"/>
  <c r="AD103" i="4"/>
  <c r="AD95" i="4"/>
  <c r="AD87" i="4"/>
  <c r="AD79" i="4"/>
  <c r="AD71" i="4"/>
  <c r="AD63" i="4"/>
  <c r="AD55" i="4"/>
  <c r="AD47" i="4"/>
  <c r="AD39" i="4"/>
  <c r="AD31" i="4"/>
  <c r="AD23" i="4"/>
  <c r="AD15" i="4"/>
  <c r="AD7" i="4"/>
  <c r="AD168" i="4"/>
  <c r="AD160" i="4"/>
  <c r="AD152" i="4"/>
  <c r="AD144" i="4"/>
  <c r="AD136" i="4"/>
  <c r="AD128" i="4"/>
  <c r="AD120" i="4"/>
  <c r="AD112" i="4"/>
  <c r="AD104" i="4"/>
  <c r="AD96" i="4"/>
  <c r="AD88" i="4"/>
  <c r="AD80" i="4"/>
  <c r="AD72" i="4"/>
  <c r="AD64" i="4"/>
  <c r="AD56" i="4"/>
  <c r="AD48" i="4"/>
  <c r="AD40" i="4"/>
  <c r="AD32" i="4"/>
  <c r="AD24" i="4"/>
  <c r="AD16" i="4"/>
  <c r="AD8" i="4"/>
  <c r="AD169" i="4"/>
  <c r="AD161" i="4"/>
  <c r="AD153" i="4"/>
  <c r="AD145" i="4"/>
  <c r="AD137" i="4"/>
  <c r="AD129" i="4"/>
  <c r="AD121" i="4"/>
  <c r="AD113" i="4"/>
  <c r="AD105" i="4"/>
  <c r="AD97" i="4"/>
  <c r="AD89" i="4"/>
  <c r="AD81" i="4"/>
  <c r="AD73" i="4"/>
  <c r="AD65" i="4"/>
  <c r="AD57" i="4"/>
  <c r="AD49" i="4"/>
  <c r="AD41" i="4"/>
  <c r="AD33" i="4"/>
  <c r="AD25" i="4"/>
  <c r="AD17" i="4"/>
  <c r="AD9" i="4"/>
  <c r="AD170" i="4"/>
  <c r="AD162" i="4"/>
  <c r="AD154" i="4"/>
  <c r="AD146" i="4"/>
  <c r="AD138" i="4"/>
  <c r="AD130" i="4"/>
  <c r="AD122" i="4"/>
  <c r="AD114" i="4"/>
  <c r="AD106" i="4"/>
  <c r="AD98" i="4"/>
  <c r="AD90" i="4"/>
  <c r="AD82" i="4"/>
  <c r="AD74" i="4"/>
  <c r="AD66" i="4"/>
  <c r="AD58" i="4"/>
  <c r="AD50" i="4"/>
  <c r="AD42" i="4"/>
  <c r="AD34" i="4"/>
  <c r="AD26" i="4"/>
  <c r="AD18" i="4"/>
  <c r="AD10" i="4"/>
  <c r="AD201" i="4"/>
  <c r="AD193" i="4"/>
  <c r="AD185" i="4"/>
  <c r="AD177" i="4"/>
  <c r="AD198" i="4"/>
  <c r="AD190" i="4"/>
  <c r="AD182" i="4"/>
  <c r="AD203" i="4"/>
  <c r="AD195" i="4"/>
  <c r="AD187" i="4"/>
  <c r="AD179" i="4"/>
  <c r="AD200" i="4"/>
  <c r="AD192" i="4"/>
  <c r="AD184" i="4"/>
  <c r="AD176" i="4"/>
  <c r="AD171" i="4"/>
  <c r="AD163" i="4"/>
  <c r="AD155" i="4"/>
  <c r="AD147" i="4"/>
  <c r="AD139" i="4"/>
  <c r="AD131" i="4"/>
  <c r="AD123" i="4"/>
  <c r="AD115" i="4"/>
  <c r="AD107" i="4"/>
  <c r="AD99" i="4"/>
  <c r="AD91" i="4"/>
  <c r="AD83" i="4"/>
  <c r="AD75" i="4"/>
  <c r="AD67" i="4"/>
  <c r="AD59" i="4"/>
  <c r="AD51" i="4"/>
  <c r="AD43" i="4"/>
  <c r="AD35" i="4"/>
  <c r="AD27" i="4"/>
  <c r="AD19" i="4"/>
  <c r="AD11" i="4"/>
  <c r="AD172" i="4"/>
  <c r="AD164" i="4"/>
  <c r="AD156" i="4"/>
  <c r="AD148" i="4"/>
  <c r="AD140" i="4"/>
  <c r="AD132" i="4"/>
  <c r="AD124" i="4"/>
  <c r="AD116" i="4"/>
  <c r="AD108" i="4"/>
  <c r="AD100" i="4"/>
  <c r="AD92" i="4"/>
  <c r="AD84" i="4"/>
  <c r="AD76" i="4"/>
  <c r="AD68" i="4"/>
  <c r="AD60" i="4"/>
  <c r="AD52" i="4"/>
  <c r="AD44" i="4"/>
  <c r="AD36" i="4"/>
  <c r="AD28" i="4"/>
  <c r="AD20" i="4"/>
  <c r="AD12" i="4"/>
  <c r="AD173" i="4"/>
  <c r="AD165" i="4"/>
  <c r="AD157" i="4"/>
  <c r="AD149" i="4"/>
  <c r="AD141" i="4"/>
  <c r="AD133" i="4"/>
  <c r="AD125" i="4"/>
  <c r="AD117" i="4"/>
  <c r="AD109" i="4"/>
  <c r="AD101" i="4"/>
  <c r="AD93" i="4"/>
  <c r="AD85" i="4"/>
  <c r="AD77" i="4"/>
  <c r="AD69" i="4"/>
  <c r="AD61" i="4"/>
  <c r="AD53" i="4"/>
  <c r="AD45" i="4"/>
  <c r="AD37" i="4"/>
  <c r="AD29" i="4"/>
  <c r="AD21" i="4"/>
  <c r="AD13" i="4"/>
  <c r="AD174" i="4"/>
  <c r="AD166" i="4"/>
  <c r="AD158" i="4"/>
  <c r="AD150" i="4"/>
  <c r="AD142" i="4"/>
  <c r="AD134" i="4"/>
  <c r="AD126" i="4"/>
  <c r="AD118" i="4"/>
  <c r="AD110" i="4"/>
  <c r="AD102" i="4"/>
  <c r="AD94" i="4"/>
  <c r="AD86" i="4"/>
  <c r="AD78" i="4"/>
  <c r="AD70" i="4"/>
  <c r="AD62" i="4"/>
  <c r="AD54" i="4"/>
  <c r="AD46" i="4"/>
  <c r="AD38" i="4"/>
  <c r="AD30" i="4"/>
  <c r="AD22" i="4"/>
  <c r="AD14" i="4"/>
  <c r="AC17" i="2"/>
  <c r="AM9" i="2"/>
  <c r="AC13" i="2"/>
  <c r="AM13" i="2" s="1"/>
  <c r="AM5" i="2"/>
  <c r="Z19" i="2"/>
  <c r="AE19" i="2" s="1"/>
  <c r="AG7" i="4"/>
  <c r="AC6" i="3" s="1"/>
  <c r="AD205" i="4"/>
  <c r="Y24" i="2" l="1"/>
  <c r="AD24" i="2" s="1"/>
  <c r="Y22" i="2"/>
  <c r="AD22" i="2" s="1"/>
  <c r="Z11" i="2"/>
  <c r="AE11" i="2" s="1"/>
  <c r="Y16" i="2"/>
  <c r="AD16" i="2" s="1"/>
  <c r="Z15" i="2"/>
  <c r="AE15" i="2" s="1"/>
  <c r="K27" i="2"/>
  <c r="Y27" i="2" s="1"/>
  <c r="K28" i="2"/>
  <c r="K25" i="2"/>
  <c r="K30" i="2"/>
  <c r="Z30" i="2" s="1"/>
  <c r="K32" i="2"/>
  <c r="K29" i="2"/>
  <c r="K31" i="2"/>
  <c r="Y31" i="2" s="1"/>
  <c r="K94" i="2"/>
  <c r="K96" i="2"/>
  <c r="K93" i="2"/>
  <c r="K95" i="2"/>
  <c r="K90" i="2"/>
  <c r="K92" i="2"/>
  <c r="K89" i="2"/>
  <c r="K91" i="2"/>
  <c r="K38" i="2"/>
  <c r="K40" i="2"/>
  <c r="K37" i="2"/>
  <c r="Y37" i="2" s="1"/>
  <c r="K39" i="2"/>
  <c r="Y39" i="2" s="1"/>
  <c r="K102" i="2"/>
  <c r="K104" i="2"/>
  <c r="K101" i="2"/>
  <c r="K103" i="2"/>
  <c r="K66" i="2"/>
  <c r="K68" i="2"/>
  <c r="K65" i="2"/>
  <c r="K67" i="2"/>
  <c r="K46" i="2"/>
  <c r="K48" i="2"/>
  <c r="K45" i="2"/>
  <c r="Y45" i="2" s="1"/>
  <c r="K47" i="2"/>
  <c r="Y47" i="2" s="1"/>
  <c r="K110" i="2"/>
  <c r="K112" i="2"/>
  <c r="K109" i="2"/>
  <c r="K111" i="2"/>
  <c r="K74" i="2"/>
  <c r="K76" i="2"/>
  <c r="K73" i="2"/>
  <c r="K75" i="2"/>
  <c r="K54" i="2"/>
  <c r="Z54" i="2" s="1"/>
  <c r="K56" i="2"/>
  <c r="K53" i="2"/>
  <c r="Z53" i="2" s="1"/>
  <c r="K55" i="2"/>
  <c r="Y55" i="2" s="1"/>
  <c r="K118" i="2"/>
  <c r="K120" i="2"/>
  <c r="K117" i="2"/>
  <c r="K119" i="2"/>
  <c r="K82" i="2"/>
  <c r="K84" i="2"/>
  <c r="K81" i="2"/>
  <c r="K83" i="2"/>
  <c r="K62" i="2"/>
  <c r="Y62" i="2" s="1"/>
  <c r="K64" i="2"/>
  <c r="K61" i="2"/>
  <c r="Y61" i="2" s="1"/>
  <c r="K63" i="2"/>
  <c r="Y63" i="2" s="1"/>
  <c r="K58" i="2"/>
  <c r="Z58" i="2" s="1"/>
  <c r="K60" i="2"/>
  <c r="K57" i="2"/>
  <c r="Y57" i="2" s="1"/>
  <c r="K59" i="2"/>
  <c r="Y59" i="2" s="1"/>
  <c r="K122" i="2"/>
  <c r="K124" i="2"/>
  <c r="K121" i="2"/>
  <c r="K123" i="2"/>
  <c r="K70" i="2"/>
  <c r="K72" i="2"/>
  <c r="K69" i="2"/>
  <c r="K71" i="2"/>
  <c r="K34" i="2"/>
  <c r="K36" i="2"/>
  <c r="Y36" i="2" s="1"/>
  <c r="K33" i="2"/>
  <c r="Y33" i="2" s="1"/>
  <c r="K35" i="2"/>
  <c r="Z35" i="2" s="1"/>
  <c r="K98" i="2"/>
  <c r="K100" i="2"/>
  <c r="K97" i="2"/>
  <c r="K99" i="2"/>
  <c r="K78" i="2"/>
  <c r="K80" i="2"/>
  <c r="K77" i="2"/>
  <c r="K79" i="2"/>
  <c r="K42" i="2"/>
  <c r="Z42" i="2" s="1"/>
  <c r="K44" i="2"/>
  <c r="K41" i="2"/>
  <c r="Y41" i="2" s="1"/>
  <c r="K43" i="2"/>
  <c r="Y43" i="2" s="1"/>
  <c r="K106" i="2"/>
  <c r="K108" i="2"/>
  <c r="K105" i="2"/>
  <c r="K107" i="2"/>
  <c r="K86" i="2"/>
  <c r="K88" i="2"/>
  <c r="K85" i="2"/>
  <c r="K87" i="2"/>
  <c r="K50" i="2"/>
  <c r="K52" i="2"/>
  <c r="K49" i="2"/>
  <c r="Y49" i="2" s="1"/>
  <c r="K51" i="2"/>
  <c r="Z51" i="2" s="1"/>
  <c r="K114" i="2"/>
  <c r="K116" i="2"/>
  <c r="K113" i="2"/>
  <c r="K115" i="2"/>
  <c r="Z9" i="2"/>
  <c r="AE9" i="2" s="1"/>
  <c r="Y53" i="2"/>
  <c r="Z62" i="2"/>
  <c r="Z20" i="2"/>
  <c r="AE20" i="2" s="1"/>
  <c r="Y14" i="2"/>
  <c r="AD14" i="2" s="1"/>
  <c r="Z8" i="2"/>
  <c r="AE8" i="2" s="1"/>
  <c r="Z6" i="2"/>
  <c r="AE6" i="2" s="1"/>
  <c r="Y58" i="2"/>
  <c r="Z5" i="2"/>
  <c r="AE5" i="2" s="1"/>
  <c r="AO5" i="2" s="1"/>
  <c r="Y23" i="2"/>
  <c r="AD23" i="2" s="1"/>
  <c r="Z33" i="2"/>
  <c r="Z21" i="2"/>
  <c r="AE21" i="2" s="1"/>
  <c r="Z45" i="2"/>
  <c r="Y35" i="2"/>
  <c r="Z13" i="2"/>
  <c r="AE13" i="2" s="1"/>
  <c r="AO13" i="2" s="1"/>
  <c r="Y10" i="2"/>
  <c r="AD10" i="2" s="1"/>
  <c r="Y54" i="2"/>
  <c r="Y30" i="2"/>
  <c r="Z61" i="2"/>
  <c r="Z27" i="2"/>
  <c r="Y42" i="2"/>
  <c r="Z49" i="2"/>
  <c r="Z47" i="2"/>
  <c r="Z26" i="2"/>
  <c r="Z17" i="2"/>
  <c r="AE17" i="2" s="1"/>
  <c r="Z57" i="2"/>
  <c r="Z37" i="2"/>
  <c r="Z18" i="2"/>
  <c r="AE18" i="2" s="1"/>
  <c r="Z39" i="2"/>
  <c r="Z12" i="2"/>
  <c r="AE12" i="2" s="1"/>
  <c r="Z31" i="2"/>
  <c r="AF5" i="4"/>
  <c r="AG5" i="4"/>
  <c r="AC4" i="3" s="1"/>
  <c r="AF22" i="4"/>
  <c r="AB21" i="3" s="1"/>
  <c r="AG22" i="4"/>
  <c r="AC21" i="3" s="1"/>
  <c r="AF38" i="4"/>
  <c r="AG38" i="4"/>
  <c r="AC37" i="3" s="1"/>
  <c r="AF54" i="4"/>
  <c r="AB53" i="3" s="1"/>
  <c r="AG54" i="4"/>
  <c r="AC53" i="3" s="1"/>
  <c r="AF70" i="4"/>
  <c r="AG70" i="4"/>
  <c r="AC69" i="3" s="1"/>
  <c r="AF86" i="4"/>
  <c r="AB85" i="3" s="1"/>
  <c r="AG86" i="4"/>
  <c r="AC85" i="3" s="1"/>
  <c r="AF102" i="4"/>
  <c r="AG102" i="4"/>
  <c r="AC101" i="3" s="1"/>
  <c r="AF118" i="4"/>
  <c r="AB117" i="3" s="1"/>
  <c r="AG118" i="4"/>
  <c r="AC117" i="3" s="1"/>
  <c r="AF134" i="4"/>
  <c r="AG134" i="4"/>
  <c r="AC133" i="3" s="1"/>
  <c r="AF150" i="4"/>
  <c r="AB149" i="3" s="1"/>
  <c r="AG150" i="4"/>
  <c r="AC149" i="3" s="1"/>
  <c r="AF166" i="4"/>
  <c r="AG166" i="4"/>
  <c r="AC165" i="3" s="1"/>
  <c r="AF182" i="4"/>
  <c r="AB181" i="3" s="1"/>
  <c r="AG182" i="4"/>
  <c r="AC181" i="3" s="1"/>
  <c r="AF198" i="4"/>
  <c r="AG198" i="4"/>
  <c r="AC197" i="3" s="1"/>
  <c r="AF15" i="4"/>
  <c r="AB14" i="3" s="1"/>
  <c r="AG15" i="4"/>
  <c r="AC14" i="3" s="1"/>
  <c r="AF31" i="4"/>
  <c r="AG31" i="4"/>
  <c r="AC30" i="3" s="1"/>
  <c r="AF47" i="4"/>
  <c r="AB46" i="3" s="1"/>
  <c r="AG47" i="4"/>
  <c r="AC46" i="3" s="1"/>
  <c r="AF63" i="4"/>
  <c r="AG63" i="4"/>
  <c r="AC62" i="3" s="1"/>
  <c r="AF79" i="4"/>
  <c r="AB78" i="3" s="1"/>
  <c r="AG79" i="4"/>
  <c r="AC78" i="3" s="1"/>
  <c r="AF95" i="4"/>
  <c r="AG95" i="4"/>
  <c r="AC94" i="3" s="1"/>
  <c r="AF111" i="4"/>
  <c r="AB110" i="3" s="1"/>
  <c r="AG111" i="4"/>
  <c r="AC110" i="3" s="1"/>
  <c r="AF127" i="4"/>
  <c r="AG127" i="4"/>
  <c r="AC126" i="3" s="1"/>
  <c r="AF143" i="4"/>
  <c r="AB142" i="3" s="1"/>
  <c r="AG143" i="4"/>
  <c r="AC142" i="3" s="1"/>
  <c r="AF159" i="4"/>
  <c r="AG159" i="4"/>
  <c r="AC158" i="3" s="1"/>
  <c r="AF175" i="4"/>
  <c r="AB174" i="3" s="1"/>
  <c r="AG175" i="4"/>
  <c r="AC174" i="3" s="1"/>
  <c r="AF191" i="4"/>
  <c r="AG191" i="4"/>
  <c r="AC190" i="3" s="1"/>
  <c r="AF8" i="4"/>
  <c r="AB7" i="3" s="1"/>
  <c r="AG8" i="4"/>
  <c r="AC7" i="3" s="1"/>
  <c r="AF24" i="4"/>
  <c r="AG24" i="4"/>
  <c r="AC23" i="3" s="1"/>
  <c r="AF40" i="4"/>
  <c r="AB39" i="3" s="1"/>
  <c r="AG40" i="4"/>
  <c r="AC39" i="3" s="1"/>
  <c r="AF56" i="4"/>
  <c r="AG56" i="4"/>
  <c r="AC55" i="3" s="1"/>
  <c r="AF72" i="4"/>
  <c r="AB71" i="3" s="1"/>
  <c r="AG72" i="4"/>
  <c r="AC71" i="3" s="1"/>
  <c r="AF88" i="4"/>
  <c r="AG88" i="4"/>
  <c r="AC87" i="3" s="1"/>
  <c r="AF104" i="4"/>
  <c r="AB103" i="3" s="1"/>
  <c r="AG104" i="4"/>
  <c r="AC103" i="3" s="1"/>
  <c r="AF120" i="4"/>
  <c r="AG120" i="4"/>
  <c r="AC119" i="3" s="1"/>
  <c r="AF136" i="4"/>
  <c r="AB135" i="3" s="1"/>
  <c r="AG136" i="4"/>
  <c r="AC135" i="3" s="1"/>
  <c r="AF152" i="4"/>
  <c r="AG152" i="4"/>
  <c r="AC151" i="3" s="1"/>
  <c r="AF168" i="4"/>
  <c r="AB167" i="3" s="1"/>
  <c r="AG168" i="4"/>
  <c r="AC167" i="3" s="1"/>
  <c r="AF184" i="4"/>
  <c r="AG184" i="4"/>
  <c r="AC183" i="3" s="1"/>
  <c r="AF200" i="4"/>
  <c r="AB199" i="3" s="1"/>
  <c r="AG200" i="4"/>
  <c r="AC199" i="3" s="1"/>
  <c r="AF17" i="4"/>
  <c r="AG17" i="4"/>
  <c r="AC16" i="3" s="1"/>
  <c r="AF33" i="4"/>
  <c r="AB32" i="3" s="1"/>
  <c r="AG33" i="4"/>
  <c r="AC32" i="3" s="1"/>
  <c r="AF49" i="4"/>
  <c r="AG49" i="4"/>
  <c r="AC48" i="3" s="1"/>
  <c r="AF65" i="4"/>
  <c r="AB64" i="3" s="1"/>
  <c r="AG65" i="4"/>
  <c r="AC64" i="3" s="1"/>
  <c r="AF81" i="4"/>
  <c r="AG81" i="4"/>
  <c r="AC80" i="3" s="1"/>
  <c r="AF97" i="4"/>
  <c r="AB96" i="3" s="1"/>
  <c r="AG97" i="4"/>
  <c r="AC96" i="3" s="1"/>
  <c r="AF113" i="4"/>
  <c r="AG113" i="4"/>
  <c r="AC112" i="3" s="1"/>
  <c r="AF129" i="4"/>
  <c r="AB128" i="3" s="1"/>
  <c r="AG129" i="4"/>
  <c r="AC128" i="3" s="1"/>
  <c r="AF145" i="4"/>
  <c r="AG145" i="4"/>
  <c r="AC144" i="3" s="1"/>
  <c r="AF161" i="4"/>
  <c r="AB160" i="3" s="1"/>
  <c r="AG161" i="4"/>
  <c r="AC160" i="3" s="1"/>
  <c r="AF177" i="4"/>
  <c r="AG177" i="4"/>
  <c r="AC176" i="3" s="1"/>
  <c r="AF193" i="4"/>
  <c r="AB192" i="3" s="1"/>
  <c r="AG193" i="4"/>
  <c r="AC192" i="3" s="1"/>
  <c r="AF10" i="4"/>
  <c r="AG10" i="4"/>
  <c r="AC9" i="3" s="1"/>
  <c r="AF26" i="4"/>
  <c r="AB25" i="3" s="1"/>
  <c r="AG26" i="4"/>
  <c r="AC25" i="3" s="1"/>
  <c r="AF42" i="4"/>
  <c r="AG42" i="4"/>
  <c r="AC41" i="3" s="1"/>
  <c r="AF58" i="4"/>
  <c r="AB57" i="3" s="1"/>
  <c r="AG58" i="4"/>
  <c r="AC57" i="3" s="1"/>
  <c r="AF74" i="4"/>
  <c r="AG74" i="4"/>
  <c r="AC73" i="3" s="1"/>
  <c r="AF90" i="4"/>
  <c r="AB89" i="3" s="1"/>
  <c r="AG90" i="4"/>
  <c r="AC89" i="3" s="1"/>
  <c r="AF106" i="4"/>
  <c r="AG106" i="4"/>
  <c r="AC105" i="3" s="1"/>
  <c r="AF122" i="4"/>
  <c r="AB121" i="3" s="1"/>
  <c r="AG122" i="4"/>
  <c r="AC121" i="3" s="1"/>
  <c r="AF138" i="4"/>
  <c r="AG138" i="4"/>
  <c r="AC137" i="3" s="1"/>
  <c r="AF154" i="4"/>
  <c r="AB153" i="3" s="1"/>
  <c r="AG154" i="4"/>
  <c r="AC153" i="3" s="1"/>
  <c r="AF170" i="4"/>
  <c r="AG170" i="4"/>
  <c r="AC169" i="3" s="1"/>
  <c r="AF186" i="4"/>
  <c r="AB185" i="3" s="1"/>
  <c r="AG186" i="4"/>
  <c r="AC185" i="3" s="1"/>
  <c r="AF202" i="4"/>
  <c r="AG202" i="4"/>
  <c r="AC201" i="3" s="1"/>
  <c r="AF19" i="4"/>
  <c r="AB18" i="3" s="1"/>
  <c r="AG19" i="4"/>
  <c r="AC18" i="3" s="1"/>
  <c r="AF35" i="4"/>
  <c r="AG35" i="4"/>
  <c r="AC34" i="3" s="1"/>
  <c r="AF51" i="4"/>
  <c r="AB50" i="3" s="1"/>
  <c r="AG51" i="4"/>
  <c r="AC50" i="3" s="1"/>
  <c r="AF67" i="4"/>
  <c r="AG67" i="4"/>
  <c r="AC66" i="3" s="1"/>
  <c r="AF83" i="4"/>
  <c r="AB82" i="3" s="1"/>
  <c r="AG83" i="4"/>
  <c r="AC82" i="3" s="1"/>
  <c r="AF99" i="4"/>
  <c r="AB98" i="3" s="1"/>
  <c r="AG99" i="4"/>
  <c r="AC98" i="3" s="1"/>
  <c r="AF115" i="4"/>
  <c r="AB114" i="3" s="1"/>
  <c r="AG115" i="4"/>
  <c r="AC114" i="3" s="1"/>
  <c r="AF131" i="4"/>
  <c r="AB130" i="3" s="1"/>
  <c r="AG131" i="4"/>
  <c r="AC130" i="3" s="1"/>
  <c r="AF147" i="4"/>
  <c r="AB146" i="3" s="1"/>
  <c r="AG147" i="4"/>
  <c r="AC146" i="3" s="1"/>
  <c r="AF163" i="4"/>
  <c r="AG163" i="4"/>
  <c r="AC162" i="3" s="1"/>
  <c r="AF179" i="4"/>
  <c r="AB178" i="3" s="1"/>
  <c r="AG179" i="4"/>
  <c r="AC178" i="3" s="1"/>
  <c r="AF195" i="4"/>
  <c r="AB194" i="3" s="1"/>
  <c r="AG195" i="4"/>
  <c r="AC194" i="3" s="1"/>
  <c r="AF12" i="4"/>
  <c r="AB11" i="3" s="1"/>
  <c r="AG12" i="4"/>
  <c r="AC11" i="3" s="1"/>
  <c r="AF28" i="4"/>
  <c r="AB27" i="3" s="1"/>
  <c r="AG28" i="4"/>
  <c r="AC27" i="3" s="1"/>
  <c r="AF44" i="4"/>
  <c r="AG44" i="4"/>
  <c r="AC43" i="3" s="1"/>
  <c r="AF60" i="4"/>
  <c r="AB59" i="3" s="1"/>
  <c r="AG60" i="4"/>
  <c r="AC59" i="3" s="1"/>
  <c r="AF76" i="4"/>
  <c r="AB75" i="3" s="1"/>
  <c r="AG76" i="4"/>
  <c r="AC75" i="3" s="1"/>
  <c r="AF92" i="4"/>
  <c r="AB91" i="3" s="1"/>
  <c r="AG92" i="4"/>
  <c r="AC91" i="3" s="1"/>
  <c r="AF108" i="4"/>
  <c r="AB107" i="3" s="1"/>
  <c r="AG108" i="4"/>
  <c r="AC107" i="3" s="1"/>
  <c r="AF124" i="4"/>
  <c r="AB123" i="3" s="1"/>
  <c r="AG124" i="4"/>
  <c r="AC123" i="3" s="1"/>
  <c r="AF140" i="4"/>
  <c r="AB139" i="3" s="1"/>
  <c r="AG140" i="4"/>
  <c r="AC139" i="3" s="1"/>
  <c r="AF156" i="4"/>
  <c r="AB155" i="3" s="1"/>
  <c r="AG156" i="4"/>
  <c r="AC155" i="3" s="1"/>
  <c r="AF172" i="4"/>
  <c r="AB171" i="3" s="1"/>
  <c r="AG172" i="4"/>
  <c r="AC171" i="3" s="1"/>
  <c r="AF188" i="4"/>
  <c r="AB187" i="3" s="1"/>
  <c r="AG188" i="4"/>
  <c r="AC187" i="3" s="1"/>
  <c r="AF204" i="4"/>
  <c r="AB203" i="3" s="1"/>
  <c r="AG204" i="4"/>
  <c r="AC203" i="3" s="1"/>
  <c r="AF21" i="4"/>
  <c r="AB20" i="3" s="1"/>
  <c r="AG21" i="4"/>
  <c r="AC20" i="3" s="1"/>
  <c r="AF37" i="4"/>
  <c r="AB36" i="3" s="1"/>
  <c r="AG37" i="4"/>
  <c r="AC36" i="3" s="1"/>
  <c r="AF53" i="4"/>
  <c r="AB52" i="3" s="1"/>
  <c r="AG53" i="4"/>
  <c r="AC52" i="3" s="1"/>
  <c r="AF69" i="4"/>
  <c r="AG69" i="4"/>
  <c r="AC68" i="3" s="1"/>
  <c r="AF85" i="4"/>
  <c r="AB84" i="3" s="1"/>
  <c r="AG85" i="4"/>
  <c r="AC84" i="3" s="1"/>
  <c r="AF101" i="4"/>
  <c r="AB100" i="3" s="1"/>
  <c r="AG101" i="4"/>
  <c r="AC100" i="3" s="1"/>
  <c r="AF117" i="4"/>
  <c r="AB116" i="3" s="1"/>
  <c r="AG117" i="4"/>
  <c r="AC116" i="3" s="1"/>
  <c r="AF133" i="4"/>
  <c r="AB132" i="3" s="1"/>
  <c r="AG133" i="4"/>
  <c r="AC132" i="3" s="1"/>
  <c r="AF149" i="4"/>
  <c r="AB148" i="3" s="1"/>
  <c r="AG149" i="4"/>
  <c r="AC148" i="3" s="1"/>
  <c r="AF165" i="4"/>
  <c r="AB164" i="3" s="1"/>
  <c r="AG165" i="4"/>
  <c r="AC164" i="3" s="1"/>
  <c r="AF181" i="4"/>
  <c r="AB180" i="3" s="1"/>
  <c r="AG181" i="4"/>
  <c r="AC180" i="3" s="1"/>
  <c r="AF197" i="4"/>
  <c r="AB196" i="3" s="1"/>
  <c r="AG197" i="4"/>
  <c r="AC196" i="3" s="1"/>
  <c r="AF14" i="4"/>
  <c r="AB13" i="3" s="1"/>
  <c r="AG14" i="4"/>
  <c r="AC13" i="3" s="1"/>
  <c r="AF30" i="4"/>
  <c r="AB29" i="3" s="1"/>
  <c r="AG30" i="4"/>
  <c r="AC29" i="3" s="1"/>
  <c r="AF46" i="4"/>
  <c r="AB45" i="3" s="1"/>
  <c r="AG46" i="4"/>
  <c r="AC45" i="3" s="1"/>
  <c r="AF62" i="4"/>
  <c r="AG62" i="4"/>
  <c r="AC61" i="3" s="1"/>
  <c r="AF78" i="4"/>
  <c r="AB77" i="3" s="1"/>
  <c r="AG78" i="4"/>
  <c r="AC77" i="3" s="1"/>
  <c r="AF94" i="4"/>
  <c r="AB93" i="3" s="1"/>
  <c r="AG94" i="4"/>
  <c r="AC93" i="3" s="1"/>
  <c r="AF110" i="4"/>
  <c r="AB109" i="3" s="1"/>
  <c r="AG110" i="4"/>
  <c r="AC109" i="3" s="1"/>
  <c r="AF126" i="4"/>
  <c r="AB125" i="3" s="1"/>
  <c r="AG126" i="4"/>
  <c r="AC125" i="3" s="1"/>
  <c r="AF142" i="4"/>
  <c r="AB141" i="3" s="1"/>
  <c r="AG142" i="4"/>
  <c r="AC141" i="3" s="1"/>
  <c r="AF158" i="4"/>
  <c r="AB157" i="3" s="1"/>
  <c r="AG158" i="4"/>
  <c r="AC157" i="3" s="1"/>
  <c r="AF174" i="4"/>
  <c r="AB173" i="3" s="1"/>
  <c r="AG174" i="4"/>
  <c r="AC173" i="3" s="1"/>
  <c r="AF190" i="4"/>
  <c r="AB189" i="3" s="1"/>
  <c r="AG190" i="4"/>
  <c r="AC189" i="3" s="1"/>
  <c r="AF6" i="4"/>
  <c r="AB5" i="3" s="1"/>
  <c r="AG6" i="4"/>
  <c r="AC5" i="3" s="1"/>
  <c r="AF23" i="4"/>
  <c r="AB22" i="3" s="1"/>
  <c r="AG23" i="4"/>
  <c r="AC22" i="3" s="1"/>
  <c r="AF39" i="4"/>
  <c r="AB38" i="3" s="1"/>
  <c r="AG39" i="4"/>
  <c r="AC38" i="3" s="1"/>
  <c r="AF55" i="4"/>
  <c r="AB54" i="3" s="1"/>
  <c r="AG55" i="4"/>
  <c r="AC54" i="3" s="1"/>
  <c r="AF71" i="4"/>
  <c r="AB70" i="3" s="1"/>
  <c r="AG71" i="4"/>
  <c r="AC70" i="3" s="1"/>
  <c r="AF87" i="4"/>
  <c r="AB86" i="3" s="1"/>
  <c r="AG87" i="4"/>
  <c r="AC86" i="3" s="1"/>
  <c r="AF103" i="4"/>
  <c r="AB102" i="3" s="1"/>
  <c r="AG103" i="4"/>
  <c r="AC102" i="3" s="1"/>
  <c r="AF119" i="4"/>
  <c r="AB118" i="3" s="1"/>
  <c r="AG119" i="4"/>
  <c r="AC118" i="3" s="1"/>
  <c r="AF135" i="4"/>
  <c r="AB134" i="3" s="1"/>
  <c r="AG135" i="4"/>
  <c r="AC134" i="3" s="1"/>
  <c r="AF151" i="4"/>
  <c r="AB150" i="3" s="1"/>
  <c r="AG151" i="4"/>
  <c r="AC150" i="3" s="1"/>
  <c r="AF167" i="4"/>
  <c r="AB166" i="3" s="1"/>
  <c r="AG167" i="4"/>
  <c r="AC166" i="3" s="1"/>
  <c r="AF183" i="4"/>
  <c r="AB182" i="3" s="1"/>
  <c r="AG183" i="4"/>
  <c r="AC182" i="3" s="1"/>
  <c r="AF199" i="4"/>
  <c r="AB198" i="3" s="1"/>
  <c r="AG199" i="4"/>
  <c r="AC198" i="3" s="1"/>
  <c r="AF16" i="4"/>
  <c r="AB15" i="3" s="1"/>
  <c r="AG16" i="4"/>
  <c r="AC15" i="3" s="1"/>
  <c r="AF32" i="4"/>
  <c r="AB31" i="3" s="1"/>
  <c r="AG32" i="4"/>
  <c r="AC31" i="3" s="1"/>
  <c r="AF48" i="4"/>
  <c r="AB47" i="3" s="1"/>
  <c r="AG48" i="4"/>
  <c r="AC47" i="3" s="1"/>
  <c r="AF64" i="4"/>
  <c r="AB63" i="3" s="1"/>
  <c r="AG64" i="4"/>
  <c r="AC63" i="3" s="1"/>
  <c r="AF80" i="4"/>
  <c r="AB79" i="3" s="1"/>
  <c r="AG80" i="4"/>
  <c r="AC79" i="3" s="1"/>
  <c r="AF96" i="4"/>
  <c r="AB95" i="3" s="1"/>
  <c r="AG96" i="4"/>
  <c r="AC95" i="3" s="1"/>
  <c r="AF112" i="4"/>
  <c r="AB111" i="3" s="1"/>
  <c r="AG112" i="4"/>
  <c r="AC111" i="3" s="1"/>
  <c r="AF128" i="4"/>
  <c r="AB127" i="3" s="1"/>
  <c r="AG128" i="4"/>
  <c r="AC127" i="3" s="1"/>
  <c r="AF144" i="4"/>
  <c r="AB143" i="3" s="1"/>
  <c r="AG144" i="4"/>
  <c r="AC143" i="3" s="1"/>
  <c r="AF160" i="4"/>
  <c r="AB159" i="3" s="1"/>
  <c r="AG160" i="4"/>
  <c r="AC159" i="3" s="1"/>
  <c r="AF176" i="4"/>
  <c r="AB175" i="3" s="1"/>
  <c r="AG176" i="4"/>
  <c r="AC175" i="3" s="1"/>
  <c r="AF192" i="4"/>
  <c r="AB191" i="3" s="1"/>
  <c r="AG192" i="4"/>
  <c r="AC191" i="3" s="1"/>
  <c r="AF9" i="4"/>
  <c r="AB8" i="3" s="1"/>
  <c r="AG9" i="4"/>
  <c r="AC8" i="3" s="1"/>
  <c r="AF25" i="4"/>
  <c r="AB24" i="3" s="1"/>
  <c r="AG25" i="4"/>
  <c r="AC24" i="3" s="1"/>
  <c r="AF41" i="4"/>
  <c r="AB40" i="3" s="1"/>
  <c r="AG41" i="4"/>
  <c r="AC40" i="3" s="1"/>
  <c r="AF57" i="4"/>
  <c r="AB56" i="3" s="1"/>
  <c r="AG57" i="4"/>
  <c r="AC56" i="3" s="1"/>
  <c r="AF73" i="4"/>
  <c r="AB72" i="3" s="1"/>
  <c r="AG73" i="4"/>
  <c r="AC72" i="3" s="1"/>
  <c r="AF89" i="4"/>
  <c r="AB88" i="3" s="1"/>
  <c r="AG89" i="4"/>
  <c r="AC88" i="3" s="1"/>
  <c r="AF105" i="4"/>
  <c r="AB104" i="3" s="1"/>
  <c r="AG105" i="4"/>
  <c r="AC104" i="3" s="1"/>
  <c r="AF121" i="4"/>
  <c r="AB120" i="3" s="1"/>
  <c r="AG121" i="4"/>
  <c r="AC120" i="3" s="1"/>
  <c r="AF137" i="4"/>
  <c r="AB136" i="3" s="1"/>
  <c r="AG137" i="4"/>
  <c r="AC136" i="3" s="1"/>
  <c r="AF153" i="4"/>
  <c r="AB152" i="3" s="1"/>
  <c r="AG153" i="4"/>
  <c r="AC152" i="3" s="1"/>
  <c r="AF169" i="4"/>
  <c r="AB168" i="3" s="1"/>
  <c r="AG169" i="4"/>
  <c r="AC168" i="3" s="1"/>
  <c r="AF185" i="4"/>
  <c r="AB184" i="3" s="1"/>
  <c r="AG185" i="4"/>
  <c r="AC184" i="3" s="1"/>
  <c r="AF201" i="4"/>
  <c r="AB200" i="3" s="1"/>
  <c r="AG201" i="4"/>
  <c r="AC200" i="3" s="1"/>
  <c r="AF18" i="4"/>
  <c r="AB17" i="3" s="1"/>
  <c r="AG18" i="4"/>
  <c r="AC17" i="3" s="1"/>
  <c r="AF34" i="4"/>
  <c r="AB33" i="3" s="1"/>
  <c r="AG34" i="4"/>
  <c r="AC33" i="3" s="1"/>
  <c r="AF50" i="4"/>
  <c r="AB49" i="3" s="1"/>
  <c r="AG50" i="4"/>
  <c r="AC49" i="3" s="1"/>
  <c r="AF66" i="4"/>
  <c r="AB65" i="3" s="1"/>
  <c r="AG66" i="4"/>
  <c r="AC65" i="3" s="1"/>
  <c r="AF82" i="4"/>
  <c r="AB81" i="3" s="1"/>
  <c r="AG82" i="4"/>
  <c r="AC81" i="3" s="1"/>
  <c r="AF98" i="4"/>
  <c r="AB97" i="3" s="1"/>
  <c r="AG98" i="4"/>
  <c r="AC97" i="3" s="1"/>
  <c r="AF114" i="4"/>
  <c r="AB113" i="3" s="1"/>
  <c r="AG114" i="4"/>
  <c r="AC113" i="3" s="1"/>
  <c r="AF130" i="4"/>
  <c r="AB129" i="3" s="1"/>
  <c r="AG130" i="4"/>
  <c r="AC129" i="3" s="1"/>
  <c r="AF146" i="4"/>
  <c r="AB145" i="3" s="1"/>
  <c r="AG146" i="4"/>
  <c r="AC145" i="3" s="1"/>
  <c r="AF162" i="4"/>
  <c r="AB161" i="3" s="1"/>
  <c r="AG162" i="4"/>
  <c r="AC161" i="3" s="1"/>
  <c r="AF178" i="4"/>
  <c r="AB177" i="3" s="1"/>
  <c r="AG178" i="4"/>
  <c r="AC177" i="3" s="1"/>
  <c r="AF194" i="4"/>
  <c r="AB193" i="3" s="1"/>
  <c r="AG194" i="4"/>
  <c r="AC193" i="3" s="1"/>
  <c r="AF11" i="4"/>
  <c r="AB10" i="3" s="1"/>
  <c r="AG11" i="4"/>
  <c r="AC10" i="3" s="1"/>
  <c r="AF27" i="4"/>
  <c r="AB26" i="3" s="1"/>
  <c r="AG27" i="4"/>
  <c r="AC26" i="3" s="1"/>
  <c r="AF43" i="4"/>
  <c r="AB42" i="3" s="1"/>
  <c r="AG43" i="4"/>
  <c r="AC42" i="3" s="1"/>
  <c r="AF59" i="4"/>
  <c r="AB58" i="3" s="1"/>
  <c r="AG59" i="4"/>
  <c r="AC58" i="3" s="1"/>
  <c r="AF75" i="4"/>
  <c r="AB74" i="3" s="1"/>
  <c r="AG75" i="4"/>
  <c r="AC74" i="3" s="1"/>
  <c r="AF91" i="4"/>
  <c r="AB90" i="3" s="1"/>
  <c r="AG91" i="4"/>
  <c r="AC90" i="3" s="1"/>
  <c r="AF107" i="4"/>
  <c r="AB106" i="3" s="1"/>
  <c r="AG107" i="4"/>
  <c r="AC106" i="3" s="1"/>
  <c r="AF123" i="4"/>
  <c r="AB122" i="3" s="1"/>
  <c r="AG123" i="4"/>
  <c r="AC122" i="3" s="1"/>
  <c r="AF139" i="4"/>
  <c r="AB138" i="3" s="1"/>
  <c r="AG139" i="4"/>
  <c r="AC138" i="3" s="1"/>
  <c r="AF155" i="4"/>
  <c r="AB154" i="3" s="1"/>
  <c r="AG155" i="4"/>
  <c r="AC154" i="3" s="1"/>
  <c r="AF171" i="4"/>
  <c r="AB170" i="3" s="1"/>
  <c r="AG171" i="4"/>
  <c r="AC170" i="3" s="1"/>
  <c r="AF187" i="4"/>
  <c r="AB186" i="3" s="1"/>
  <c r="AG187" i="4"/>
  <c r="AC186" i="3" s="1"/>
  <c r="AF203" i="4"/>
  <c r="AB202" i="3" s="1"/>
  <c r="AG203" i="4"/>
  <c r="AC202" i="3" s="1"/>
  <c r="AF20" i="4"/>
  <c r="AB19" i="3" s="1"/>
  <c r="AG20" i="4"/>
  <c r="AC19" i="3" s="1"/>
  <c r="AF36" i="4"/>
  <c r="AB35" i="3" s="1"/>
  <c r="AG36" i="4"/>
  <c r="AC35" i="3" s="1"/>
  <c r="AF52" i="4"/>
  <c r="AB51" i="3" s="1"/>
  <c r="AG52" i="4"/>
  <c r="AC51" i="3" s="1"/>
  <c r="AF68" i="4"/>
  <c r="AB67" i="3" s="1"/>
  <c r="AG68" i="4"/>
  <c r="AC67" i="3" s="1"/>
  <c r="AF84" i="4"/>
  <c r="AB83" i="3" s="1"/>
  <c r="AG84" i="4"/>
  <c r="AC83" i="3" s="1"/>
  <c r="AF100" i="4"/>
  <c r="AB99" i="3" s="1"/>
  <c r="AG100" i="4"/>
  <c r="AC99" i="3" s="1"/>
  <c r="AF116" i="4"/>
  <c r="AB115" i="3" s="1"/>
  <c r="AG116" i="4"/>
  <c r="AC115" i="3" s="1"/>
  <c r="AF132" i="4"/>
  <c r="AB131" i="3" s="1"/>
  <c r="AG132" i="4"/>
  <c r="AC131" i="3" s="1"/>
  <c r="AF148" i="4"/>
  <c r="AB147" i="3" s="1"/>
  <c r="AG148" i="4"/>
  <c r="AC147" i="3" s="1"/>
  <c r="AF164" i="4"/>
  <c r="AB163" i="3" s="1"/>
  <c r="AG164" i="4"/>
  <c r="AC163" i="3" s="1"/>
  <c r="AF180" i="4"/>
  <c r="AB179" i="3" s="1"/>
  <c r="AG180" i="4"/>
  <c r="AC179" i="3" s="1"/>
  <c r="AF196" i="4"/>
  <c r="AB195" i="3" s="1"/>
  <c r="AG196" i="4"/>
  <c r="AC195" i="3" s="1"/>
  <c r="AF13" i="4"/>
  <c r="AB12" i="3" s="1"/>
  <c r="AG13" i="4"/>
  <c r="AC12" i="3" s="1"/>
  <c r="AF29" i="4"/>
  <c r="AB28" i="3" s="1"/>
  <c r="AG29" i="4"/>
  <c r="AC28" i="3" s="1"/>
  <c r="AF45" i="4"/>
  <c r="AB44" i="3" s="1"/>
  <c r="AG45" i="4"/>
  <c r="AC44" i="3" s="1"/>
  <c r="AF61" i="4"/>
  <c r="AB60" i="3" s="1"/>
  <c r="AG61" i="4"/>
  <c r="AC60" i="3" s="1"/>
  <c r="AF77" i="4"/>
  <c r="AB76" i="3" s="1"/>
  <c r="AG77" i="4"/>
  <c r="AC76" i="3" s="1"/>
  <c r="AF93" i="4"/>
  <c r="AB92" i="3" s="1"/>
  <c r="AG93" i="4"/>
  <c r="AC92" i="3" s="1"/>
  <c r="AF109" i="4"/>
  <c r="AB108" i="3" s="1"/>
  <c r="AG109" i="4"/>
  <c r="AC108" i="3" s="1"/>
  <c r="AF125" i="4"/>
  <c r="AB124" i="3" s="1"/>
  <c r="AG125" i="4"/>
  <c r="AC124" i="3" s="1"/>
  <c r="AF141" i="4"/>
  <c r="AB140" i="3" s="1"/>
  <c r="AG141" i="4"/>
  <c r="AC140" i="3" s="1"/>
  <c r="AF157" i="4"/>
  <c r="AB156" i="3" s="1"/>
  <c r="AG157" i="4"/>
  <c r="AC156" i="3" s="1"/>
  <c r="AF173" i="4"/>
  <c r="AB172" i="3" s="1"/>
  <c r="AG173" i="4"/>
  <c r="AC172" i="3" s="1"/>
  <c r="AF189" i="4"/>
  <c r="AB188" i="3" s="1"/>
  <c r="AG189" i="4"/>
  <c r="AC188" i="3" s="1"/>
  <c r="AN16" i="2"/>
  <c r="AO19" i="2"/>
  <c r="AO20" i="2"/>
  <c r="AN15" i="2"/>
  <c r="AN24" i="2"/>
  <c r="AN8" i="2"/>
  <c r="AO12" i="2"/>
  <c r="AN23" i="2"/>
  <c r="AN7" i="2"/>
  <c r="AO11" i="2"/>
  <c r="AN20" i="2"/>
  <c r="AN12" i="2"/>
  <c r="AO24" i="2"/>
  <c r="AO16" i="2"/>
  <c r="AO8" i="2"/>
  <c r="AM17" i="2"/>
  <c r="AM21" i="2"/>
  <c r="AN21" i="2" s="1"/>
  <c r="AN19" i="2"/>
  <c r="AN11" i="2"/>
  <c r="AO23" i="2"/>
  <c r="AO15" i="2"/>
  <c r="AO7" i="2"/>
  <c r="AN22" i="2"/>
  <c r="AN18" i="2"/>
  <c r="AN14" i="2"/>
  <c r="AN10" i="2"/>
  <c r="AN6" i="2"/>
  <c r="AO22" i="2"/>
  <c r="AO18" i="2"/>
  <c r="AO14" i="2"/>
  <c r="AO10" i="2"/>
  <c r="AO6" i="2"/>
  <c r="AN5" i="2"/>
  <c r="AN13" i="2"/>
  <c r="AO9" i="2"/>
  <c r="AN9" i="2"/>
  <c r="Z91" i="2"/>
  <c r="Y91" i="2"/>
  <c r="Y124" i="2"/>
  <c r="Z124" i="2"/>
  <c r="Y96" i="2"/>
  <c r="Z96" i="2"/>
  <c r="Y68" i="2"/>
  <c r="Z68" i="2"/>
  <c r="Z89" i="2"/>
  <c r="Y89" i="2"/>
  <c r="Z90" i="2"/>
  <c r="Y90" i="2"/>
  <c r="Y121" i="2"/>
  <c r="Z121" i="2"/>
  <c r="Y122" i="2"/>
  <c r="Z122" i="2"/>
  <c r="Z93" i="2"/>
  <c r="Y93" i="2"/>
  <c r="Y94" i="2"/>
  <c r="Z94" i="2"/>
  <c r="Y65" i="2"/>
  <c r="Z65" i="2"/>
  <c r="Y66" i="2"/>
  <c r="Z66" i="2"/>
  <c r="Y97" i="2"/>
  <c r="Z97" i="2"/>
  <c r="Y98" i="2"/>
  <c r="Z98" i="2"/>
  <c r="Y69" i="2"/>
  <c r="Z69" i="2"/>
  <c r="Y70" i="2"/>
  <c r="Z70" i="2"/>
  <c r="Y101" i="2"/>
  <c r="Z101" i="2"/>
  <c r="Y102" i="2"/>
  <c r="Z102" i="2"/>
  <c r="Y73" i="2"/>
  <c r="Z73" i="2"/>
  <c r="Y74" i="2"/>
  <c r="Z74" i="2"/>
  <c r="Y105" i="2"/>
  <c r="Z105" i="2"/>
  <c r="Y107" i="2"/>
  <c r="Z107" i="2"/>
  <c r="Z77" i="2"/>
  <c r="Y77" i="2"/>
  <c r="Z78" i="2"/>
  <c r="Y78" i="2"/>
  <c r="Y109" i="2"/>
  <c r="Z109" i="2"/>
  <c r="Y110" i="2"/>
  <c r="Z110" i="2"/>
  <c r="Z81" i="2"/>
  <c r="Y81" i="2"/>
  <c r="Z82" i="2"/>
  <c r="Y82" i="2"/>
  <c r="Y113" i="2"/>
  <c r="Z113" i="2"/>
  <c r="Y114" i="2"/>
  <c r="Z114" i="2"/>
  <c r="Z85" i="2"/>
  <c r="Y85" i="2"/>
  <c r="Z86" i="2"/>
  <c r="Y86" i="2"/>
  <c r="Y117" i="2"/>
  <c r="Z117" i="2"/>
  <c r="Y118" i="2"/>
  <c r="Z118" i="2"/>
  <c r="Z92" i="2"/>
  <c r="Y92" i="2"/>
  <c r="Y123" i="2"/>
  <c r="Z123" i="2"/>
  <c r="Y95" i="2"/>
  <c r="Z95" i="2"/>
  <c r="Y67" i="2"/>
  <c r="Z67" i="2"/>
  <c r="Y99" i="2"/>
  <c r="Z99" i="2"/>
  <c r="Y100" i="2"/>
  <c r="Z100" i="2"/>
  <c r="Y71" i="2"/>
  <c r="Z71" i="2"/>
  <c r="Y72" i="2"/>
  <c r="Z72" i="2"/>
  <c r="Y103" i="2"/>
  <c r="Z103" i="2"/>
  <c r="Y104" i="2"/>
  <c r="Z104" i="2"/>
  <c r="Y75" i="2"/>
  <c r="Z75" i="2"/>
  <c r="Z76" i="2"/>
  <c r="Y76" i="2"/>
  <c r="Y106" i="2"/>
  <c r="Z106" i="2"/>
  <c r="Y108" i="2"/>
  <c r="Z108" i="2"/>
  <c r="Z79" i="2"/>
  <c r="Y79" i="2"/>
  <c r="Z80" i="2"/>
  <c r="Y80" i="2"/>
  <c r="Y111" i="2"/>
  <c r="Z111" i="2"/>
  <c r="Y112" i="2"/>
  <c r="Z112" i="2"/>
  <c r="Z83" i="2"/>
  <c r="Y83" i="2"/>
  <c r="Z84" i="2"/>
  <c r="Y84" i="2"/>
  <c r="Y115" i="2"/>
  <c r="Z115" i="2"/>
  <c r="Y116" i="2"/>
  <c r="Z116" i="2"/>
  <c r="Z87" i="2"/>
  <c r="Y87" i="2"/>
  <c r="Z88" i="2"/>
  <c r="Y88" i="2"/>
  <c r="Y119" i="2"/>
  <c r="Z119" i="2"/>
  <c r="Y120" i="2"/>
  <c r="Z120" i="2"/>
  <c r="AE7" i="4"/>
  <c r="AA6" i="3" s="1"/>
  <c r="AF7" i="4"/>
  <c r="AB6" i="3" s="1"/>
  <c r="Z29" i="3"/>
  <c r="AE29" i="3" s="1"/>
  <c r="AE30" i="4"/>
  <c r="AA29" i="3" s="1"/>
  <c r="Z61" i="3"/>
  <c r="AE61" i="3" s="1"/>
  <c r="AE62" i="4"/>
  <c r="AA61" i="3" s="1"/>
  <c r="Z93" i="3"/>
  <c r="AE94" i="4"/>
  <c r="AA93" i="3" s="1"/>
  <c r="Z125" i="3"/>
  <c r="AE126" i="4"/>
  <c r="AA125" i="3" s="1"/>
  <c r="Z157" i="3"/>
  <c r="AE158" i="4"/>
  <c r="AA157" i="3" s="1"/>
  <c r="Z189" i="3"/>
  <c r="AE190" i="4"/>
  <c r="AA189" i="3" s="1"/>
  <c r="Z5" i="3"/>
  <c r="AE5" i="3" s="1"/>
  <c r="AE6" i="4"/>
  <c r="AA5" i="3" s="1"/>
  <c r="Z38" i="3"/>
  <c r="AE38" i="3" s="1"/>
  <c r="AE39" i="4"/>
  <c r="AA38" i="3" s="1"/>
  <c r="Z4" i="3"/>
  <c r="AE5" i="4"/>
  <c r="AA4" i="3" s="1"/>
  <c r="Z21" i="3"/>
  <c r="AE21" i="3" s="1"/>
  <c r="AE22" i="4"/>
  <c r="AA21" i="3" s="1"/>
  <c r="Z37" i="3"/>
  <c r="AE37" i="3" s="1"/>
  <c r="AE38" i="4"/>
  <c r="AA37" i="3" s="1"/>
  <c r="Z53" i="3"/>
  <c r="AE53" i="3" s="1"/>
  <c r="AE54" i="4"/>
  <c r="AA53" i="3" s="1"/>
  <c r="Z69" i="3"/>
  <c r="AE70" i="4"/>
  <c r="AA69" i="3" s="1"/>
  <c r="Z85" i="3"/>
  <c r="AE86" i="4"/>
  <c r="AA85" i="3" s="1"/>
  <c r="Z101" i="3"/>
  <c r="AE102" i="4"/>
  <c r="AA101" i="3" s="1"/>
  <c r="Z117" i="3"/>
  <c r="AE118" i="4"/>
  <c r="AA117" i="3" s="1"/>
  <c r="Z133" i="3"/>
  <c r="AE134" i="4"/>
  <c r="AA133" i="3" s="1"/>
  <c r="Z149" i="3"/>
  <c r="AE150" i="4"/>
  <c r="AA149" i="3" s="1"/>
  <c r="Z165" i="3"/>
  <c r="AE166" i="4"/>
  <c r="AA165" i="3" s="1"/>
  <c r="Z181" i="3"/>
  <c r="AE182" i="4"/>
  <c r="AA181" i="3" s="1"/>
  <c r="Z197" i="3"/>
  <c r="AE198" i="4"/>
  <c r="AA197" i="3" s="1"/>
  <c r="Z14" i="3"/>
  <c r="AE14" i="3" s="1"/>
  <c r="AE15" i="4"/>
  <c r="AA14" i="3" s="1"/>
  <c r="Z30" i="3"/>
  <c r="M30" i="3" s="1"/>
  <c r="AE31" i="4"/>
  <c r="AA30" i="3" s="1"/>
  <c r="Z46" i="3"/>
  <c r="AE46" i="3" s="1"/>
  <c r="AE47" i="4"/>
  <c r="AA46" i="3" s="1"/>
  <c r="Z62" i="3"/>
  <c r="AE62" i="3" s="1"/>
  <c r="AE63" i="4"/>
  <c r="AA62" i="3" s="1"/>
  <c r="Z78" i="3"/>
  <c r="AE79" i="4"/>
  <c r="AA78" i="3" s="1"/>
  <c r="Z94" i="3"/>
  <c r="AE95" i="4"/>
  <c r="AA94" i="3" s="1"/>
  <c r="Z110" i="3"/>
  <c r="AE111" i="4"/>
  <c r="AA110" i="3" s="1"/>
  <c r="Z126" i="3"/>
  <c r="AE127" i="4"/>
  <c r="AA126" i="3" s="1"/>
  <c r="Z142" i="3"/>
  <c r="AE143" i="4"/>
  <c r="AA142" i="3" s="1"/>
  <c r="Z158" i="3"/>
  <c r="AE159" i="4"/>
  <c r="AA158" i="3" s="1"/>
  <c r="Z174" i="3"/>
  <c r="AE175" i="4"/>
  <c r="AA174" i="3" s="1"/>
  <c r="Z190" i="3"/>
  <c r="AE191" i="4"/>
  <c r="AA190" i="3" s="1"/>
  <c r="Z7" i="3"/>
  <c r="AE7" i="3" s="1"/>
  <c r="AE8" i="4"/>
  <c r="AA7" i="3" s="1"/>
  <c r="Z23" i="3"/>
  <c r="AE23" i="3" s="1"/>
  <c r="AE24" i="4"/>
  <c r="AA23" i="3" s="1"/>
  <c r="Z39" i="3"/>
  <c r="AE39" i="3" s="1"/>
  <c r="AE40" i="4"/>
  <c r="AA39" i="3" s="1"/>
  <c r="Z55" i="3"/>
  <c r="AE55" i="3" s="1"/>
  <c r="AE56" i="4"/>
  <c r="AA55" i="3" s="1"/>
  <c r="Z71" i="3"/>
  <c r="AE72" i="4"/>
  <c r="AA71" i="3" s="1"/>
  <c r="Z87" i="3"/>
  <c r="AE88" i="4"/>
  <c r="AA87" i="3" s="1"/>
  <c r="Z103" i="3"/>
  <c r="AE104" i="4"/>
  <c r="AA103" i="3" s="1"/>
  <c r="Z119" i="3"/>
  <c r="AE120" i="4"/>
  <c r="AA119" i="3" s="1"/>
  <c r="Z135" i="3"/>
  <c r="AE136" i="4"/>
  <c r="AA135" i="3" s="1"/>
  <c r="Z151" i="3"/>
  <c r="AE152" i="4"/>
  <c r="AA151" i="3" s="1"/>
  <c r="Z167" i="3"/>
  <c r="AE168" i="4"/>
  <c r="AA167" i="3" s="1"/>
  <c r="Z183" i="3"/>
  <c r="AE184" i="4"/>
  <c r="AA183" i="3" s="1"/>
  <c r="Z199" i="3"/>
  <c r="AE200" i="4"/>
  <c r="AA199" i="3" s="1"/>
  <c r="Z16" i="3"/>
  <c r="M16" i="3" s="1"/>
  <c r="AE17" i="4"/>
  <c r="AA16" i="3" s="1"/>
  <c r="Z32" i="3"/>
  <c r="AE32" i="3" s="1"/>
  <c r="AE33" i="4"/>
  <c r="AA32" i="3" s="1"/>
  <c r="Z48" i="3"/>
  <c r="AE48" i="3" s="1"/>
  <c r="AE49" i="4"/>
  <c r="AA48" i="3" s="1"/>
  <c r="Z64" i="3"/>
  <c r="AE64" i="3" s="1"/>
  <c r="AE65" i="4"/>
  <c r="AA64" i="3" s="1"/>
  <c r="Z80" i="3"/>
  <c r="AE81" i="4"/>
  <c r="AA80" i="3" s="1"/>
  <c r="Z96" i="3"/>
  <c r="AE97" i="4"/>
  <c r="AA96" i="3" s="1"/>
  <c r="Z112" i="3"/>
  <c r="AE113" i="4"/>
  <c r="AA112" i="3" s="1"/>
  <c r="Z128" i="3"/>
  <c r="AE129" i="4"/>
  <c r="AA128" i="3" s="1"/>
  <c r="Z144" i="3"/>
  <c r="AE145" i="4"/>
  <c r="AA144" i="3" s="1"/>
  <c r="Z160" i="3"/>
  <c r="AE161" i="4"/>
  <c r="AA160" i="3" s="1"/>
  <c r="Z176" i="3"/>
  <c r="AE177" i="4"/>
  <c r="AA176" i="3" s="1"/>
  <c r="Z192" i="3"/>
  <c r="AE193" i="4"/>
  <c r="AA192" i="3" s="1"/>
  <c r="Z9" i="3"/>
  <c r="AE9" i="3" s="1"/>
  <c r="AE10" i="4"/>
  <c r="AA9" i="3" s="1"/>
  <c r="Z25" i="3"/>
  <c r="AE25" i="3" s="1"/>
  <c r="AE26" i="4"/>
  <c r="AA25" i="3" s="1"/>
  <c r="Z41" i="3"/>
  <c r="AE41" i="3" s="1"/>
  <c r="AE42" i="4"/>
  <c r="AA41" i="3" s="1"/>
  <c r="Z57" i="3"/>
  <c r="AE57" i="3" s="1"/>
  <c r="AE58" i="4"/>
  <c r="AA57" i="3" s="1"/>
  <c r="Z73" i="3"/>
  <c r="AE74" i="4"/>
  <c r="AA73" i="3" s="1"/>
  <c r="Z89" i="3"/>
  <c r="AE90" i="4"/>
  <c r="AA89" i="3" s="1"/>
  <c r="Z105" i="3"/>
  <c r="AE106" i="4"/>
  <c r="AA105" i="3" s="1"/>
  <c r="Z121" i="3"/>
  <c r="AE122" i="4"/>
  <c r="AA121" i="3" s="1"/>
  <c r="Z137" i="3"/>
  <c r="AE138" i="4"/>
  <c r="AA137" i="3" s="1"/>
  <c r="Z153" i="3"/>
  <c r="AE154" i="4"/>
  <c r="AA153" i="3" s="1"/>
  <c r="Z169" i="3"/>
  <c r="AE170" i="4"/>
  <c r="AA169" i="3" s="1"/>
  <c r="Z185" i="3"/>
  <c r="AE186" i="4"/>
  <c r="AA185" i="3" s="1"/>
  <c r="Z201" i="3"/>
  <c r="AE202" i="4"/>
  <c r="AA201" i="3" s="1"/>
  <c r="Z18" i="3"/>
  <c r="AE18" i="3" s="1"/>
  <c r="AE19" i="4"/>
  <c r="AA18" i="3" s="1"/>
  <c r="Z34" i="3"/>
  <c r="AE34" i="3" s="1"/>
  <c r="AE35" i="4"/>
  <c r="AA34" i="3" s="1"/>
  <c r="Z50" i="3"/>
  <c r="AE50" i="3" s="1"/>
  <c r="AE51" i="4"/>
  <c r="AA50" i="3" s="1"/>
  <c r="Z66" i="3"/>
  <c r="AE67" i="4"/>
  <c r="AA66" i="3" s="1"/>
  <c r="Z82" i="3"/>
  <c r="AE83" i="4"/>
  <c r="AA82" i="3" s="1"/>
  <c r="Z98" i="3"/>
  <c r="AE99" i="4"/>
  <c r="AA98" i="3" s="1"/>
  <c r="Z114" i="3"/>
  <c r="AE115" i="4"/>
  <c r="AA114" i="3" s="1"/>
  <c r="Z130" i="3"/>
  <c r="AE131" i="4"/>
  <c r="AA130" i="3" s="1"/>
  <c r="Z146" i="3"/>
  <c r="AE147" i="4"/>
  <c r="AA146" i="3" s="1"/>
  <c r="Z162" i="3"/>
  <c r="AE163" i="4"/>
  <c r="AA162" i="3" s="1"/>
  <c r="Z178" i="3"/>
  <c r="AE179" i="4"/>
  <c r="AA178" i="3" s="1"/>
  <c r="Z194" i="3"/>
  <c r="AE195" i="4"/>
  <c r="AA194" i="3" s="1"/>
  <c r="Z11" i="3"/>
  <c r="AE12" i="4"/>
  <c r="AA11" i="3" s="1"/>
  <c r="Z27" i="3"/>
  <c r="AE27" i="3" s="1"/>
  <c r="AE28" i="4"/>
  <c r="AA27" i="3" s="1"/>
  <c r="Z43" i="3"/>
  <c r="AE43" i="3" s="1"/>
  <c r="AE44" i="4"/>
  <c r="AA43" i="3" s="1"/>
  <c r="Z59" i="3"/>
  <c r="AE59" i="3" s="1"/>
  <c r="AE60" i="4"/>
  <c r="AA59" i="3" s="1"/>
  <c r="Z75" i="3"/>
  <c r="AE76" i="4"/>
  <c r="AA75" i="3" s="1"/>
  <c r="Z91" i="3"/>
  <c r="AE92" i="4"/>
  <c r="AA91" i="3" s="1"/>
  <c r="Z107" i="3"/>
  <c r="AE108" i="4"/>
  <c r="AA107" i="3" s="1"/>
  <c r="Z123" i="3"/>
  <c r="AE124" i="4"/>
  <c r="AA123" i="3" s="1"/>
  <c r="Z139" i="3"/>
  <c r="AE140" i="4"/>
  <c r="AA139" i="3" s="1"/>
  <c r="Z155" i="3"/>
  <c r="AE156" i="4"/>
  <c r="AA155" i="3" s="1"/>
  <c r="Z171" i="3"/>
  <c r="AE172" i="4"/>
  <c r="AA171" i="3" s="1"/>
  <c r="Z187" i="3"/>
  <c r="AE188" i="4"/>
  <c r="AA187" i="3" s="1"/>
  <c r="Z203" i="3"/>
  <c r="AE204" i="4"/>
  <c r="AA203" i="3" s="1"/>
  <c r="Z20" i="3"/>
  <c r="AE20" i="3" s="1"/>
  <c r="AE21" i="4"/>
  <c r="AA20" i="3" s="1"/>
  <c r="Z36" i="3"/>
  <c r="AE36" i="3" s="1"/>
  <c r="AE37" i="4"/>
  <c r="AA36" i="3" s="1"/>
  <c r="Z52" i="3"/>
  <c r="AE52" i="3" s="1"/>
  <c r="AE53" i="4"/>
  <c r="AA52" i="3" s="1"/>
  <c r="Z68" i="3"/>
  <c r="AE69" i="4"/>
  <c r="AA68" i="3" s="1"/>
  <c r="Z84" i="3"/>
  <c r="AE85" i="4"/>
  <c r="AA84" i="3" s="1"/>
  <c r="Z100" i="3"/>
  <c r="AE101" i="4"/>
  <c r="AA100" i="3" s="1"/>
  <c r="Z116" i="3"/>
  <c r="AE117" i="4"/>
  <c r="AA116" i="3" s="1"/>
  <c r="Z132" i="3"/>
  <c r="AE133" i="4"/>
  <c r="AA132" i="3" s="1"/>
  <c r="Z148" i="3"/>
  <c r="AE149" i="4"/>
  <c r="AA148" i="3" s="1"/>
  <c r="Z164" i="3"/>
  <c r="AE165" i="4"/>
  <c r="AA164" i="3" s="1"/>
  <c r="Z180" i="3"/>
  <c r="AE181" i="4"/>
  <c r="AA180" i="3" s="1"/>
  <c r="Z196" i="3"/>
  <c r="AE197" i="4"/>
  <c r="AA196" i="3" s="1"/>
  <c r="Z13" i="3"/>
  <c r="AE13" i="3" s="1"/>
  <c r="AE14" i="4"/>
  <c r="AA13" i="3" s="1"/>
  <c r="Z45" i="3"/>
  <c r="AE45" i="3" s="1"/>
  <c r="AE46" i="4"/>
  <c r="AA45" i="3" s="1"/>
  <c r="Z77" i="3"/>
  <c r="AE78" i="4"/>
  <c r="AA77" i="3" s="1"/>
  <c r="Z109" i="3"/>
  <c r="AE110" i="4"/>
  <c r="AA109" i="3" s="1"/>
  <c r="Z141" i="3"/>
  <c r="AE142" i="4"/>
  <c r="AA141" i="3" s="1"/>
  <c r="Z173" i="3"/>
  <c r="AE174" i="4"/>
  <c r="AA173" i="3" s="1"/>
  <c r="Z22" i="3"/>
  <c r="AE22" i="3" s="1"/>
  <c r="AE23" i="4"/>
  <c r="AA22" i="3" s="1"/>
  <c r="Z54" i="3"/>
  <c r="AE54" i="3" s="1"/>
  <c r="AE55" i="4"/>
  <c r="AA54" i="3" s="1"/>
  <c r="Z70" i="3"/>
  <c r="AE71" i="4"/>
  <c r="AA70" i="3" s="1"/>
  <c r="Z86" i="3"/>
  <c r="AE87" i="4"/>
  <c r="AA86" i="3" s="1"/>
  <c r="Z102" i="3"/>
  <c r="AE103" i="4"/>
  <c r="AA102" i="3" s="1"/>
  <c r="Z118" i="3"/>
  <c r="AE119" i="4"/>
  <c r="AA118" i="3" s="1"/>
  <c r="Z134" i="3"/>
  <c r="AE135" i="4"/>
  <c r="AA134" i="3" s="1"/>
  <c r="Z150" i="3"/>
  <c r="AE151" i="4"/>
  <c r="AA150" i="3" s="1"/>
  <c r="Z166" i="3"/>
  <c r="AE167" i="4"/>
  <c r="AA166" i="3" s="1"/>
  <c r="Z182" i="3"/>
  <c r="AE183" i="4"/>
  <c r="AA182" i="3" s="1"/>
  <c r="Z198" i="3"/>
  <c r="AE199" i="4"/>
  <c r="AA198" i="3" s="1"/>
  <c r="Z15" i="3"/>
  <c r="AE15" i="3" s="1"/>
  <c r="AE16" i="4"/>
  <c r="AA15" i="3" s="1"/>
  <c r="Z31" i="3"/>
  <c r="AE31" i="3" s="1"/>
  <c r="AE32" i="4"/>
  <c r="AA31" i="3" s="1"/>
  <c r="Z47" i="3"/>
  <c r="AE47" i="3" s="1"/>
  <c r="AE48" i="4"/>
  <c r="AA47" i="3" s="1"/>
  <c r="Z63" i="3"/>
  <c r="AE63" i="3" s="1"/>
  <c r="AE64" i="4"/>
  <c r="AA63" i="3" s="1"/>
  <c r="Z79" i="3"/>
  <c r="AE80" i="4"/>
  <c r="AA79" i="3" s="1"/>
  <c r="Z95" i="3"/>
  <c r="AE96" i="4"/>
  <c r="AA95" i="3" s="1"/>
  <c r="Z111" i="3"/>
  <c r="AE112" i="4"/>
  <c r="AA111" i="3" s="1"/>
  <c r="Z127" i="3"/>
  <c r="AE128" i="4"/>
  <c r="AA127" i="3" s="1"/>
  <c r="Z143" i="3"/>
  <c r="AE144" i="4"/>
  <c r="AA143" i="3" s="1"/>
  <c r="Z159" i="3"/>
  <c r="AE160" i="4"/>
  <c r="AA159" i="3" s="1"/>
  <c r="Z175" i="3"/>
  <c r="AE176" i="4"/>
  <c r="AA175" i="3" s="1"/>
  <c r="Z191" i="3"/>
  <c r="AE192" i="4"/>
  <c r="AA191" i="3" s="1"/>
  <c r="Z8" i="3"/>
  <c r="AE8" i="3" s="1"/>
  <c r="AE9" i="4"/>
  <c r="AA8" i="3" s="1"/>
  <c r="Z24" i="3"/>
  <c r="AE24" i="3" s="1"/>
  <c r="AE25" i="4"/>
  <c r="AA24" i="3" s="1"/>
  <c r="Z40" i="3"/>
  <c r="AE40" i="3" s="1"/>
  <c r="AE41" i="4"/>
  <c r="AA40" i="3" s="1"/>
  <c r="Z56" i="3"/>
  <c r="AE56" i="3" s="1"/>
  <c r="AE57" i="4"/>
  <c r="AA56" i="3" s="1"/>
  <c r="Z72" i="3"/>
  <c r="AE73" i="4"/>
  <c r="AA72" i="3" s="1"/>
  <c r="Z88" i="3"/>
  <c r="AE89" i="4"/>
  <c r="AA88" i="3" s="1"/>
  <c r="Z104" i="3"/>
  <c r="AE105" i="4"/>
  <c r="AA104" i="3" s="1"/>
  <c r="Z120" i="3"/>
  <c r="AE121" i="4"/>
  <c r="AA120" i="3" s="1"/>
  <c r="Z136" i="3"/>
  <c r="AE137" i="4"/>
  <c r="AA136" i="3" s="1"/>
  <c r="Z152" i="3"/>
  <c r="AE153" i="4"/>
  <c r="AA152" i="3" s="1"/>
  <c r="Z168" i="3"/>
  <c r="AE169" i="4"/>
  <c r="AA168" i="3" s="1"/>
  <c r="Z184" i="3"/>
  <c r="AE185" i="4"/>
  <c r="AA184" i="3" s="1"/>
  <c r="Z200" i="3"/>
  <c r="AE201" i="4"/>
  <c r="AA200" i="3" s="1"/>
  <c r="Z17" i="3"/>
  <c r="AE17" i="3" s="1"/>
  <c r="AE18" i="4"/>
  <c r="AA17" i="3" s="1"/>
  <c r="Z33" i="3"/>
  <c r="M33" i="3" s="1"/>
  <c r="AE34" i="4"/>
  <c r="AA33" i="3" s="1"/>
  <c r="Z49" i="3"/>
  <c r="AE49" i="3" s="1"/>
  <c r="AE50" i="4"/>
  <c r="AA49" i="3" s="1"/>
  <c r="Z65" i="3"/>
  <c r="AE66" i="4"/>
  <c r="AA65" i="3" s="1"/>
  <c r="Z81" i="3"/>
  <c r="AE82" i="4"/>
  <c r="AA81" i="3" s="1"/>
  <c r="Z97" i="3"/>
  <c r="AE98" i="4"/>
  <c r="AA97" i="3" s="1"/>
  <c r="Z113" i="3"/>
  <c r="AE114" i="4"/>
  <c r="AA113" i="3" s="1"/>
  <c r="Z129" i="3"/>
  <c r="AE130" i="4"/>
  <c r="AA129" i="3" s="1"/>
  <c r="Z145" i="3"/>
  <c r="AE146" i="4"/>
  <c r="AA145" i="3" s="1"/>
  <c r="Z161" i="3"/>
  <c r="AE162" i="4"/>
  <c r="AA161" i="3" s="1"/>
  <c r="Z177" i="3"/>
  <c r="AE178" i="4"/>
  <c r="AA177" i="3" s="1"/>
  <c r="Z193" i="3"/>
  <c r="AE194" i="4"/>
  <c r="AA193" i="3" s="1"/>
  <c r="Z10" i="3"/>
  <c r="AE11" i="4"/>
  <c r="AA10" i="3" s="1"/>
  <c r="Z26" i="3"/>
  <c r="AE26" i="3" s="1"/>
  <c r="AE27" i="4"/>
  <c r="AA26" i="3" s="1"/>
  <c r="Z42" i="3"/>
  <c r="AE42" i="3" s="1"/>
  <c r="AE43" i="4"/>
  <c r="AA42" i="3" s="1"/>
  <c r="Z58" i="3"/>
  <c r="AE58" i="3" s="1"/>
  <c r="AE59" i="4"/>
  <c r="AA58" i="3" s="1"/>
  <c r="Z74" i="3"/>
  <c r="AE75" i="4"/>
  <c r="AA74" i="3" s="1"/>
  <c r="Z90" i="3"/>
  <c r="AE91" i="4"/>
  <c r="AA90" i="3" s="1"/>
  <c r="Z106" i="3"/>
  <c r="AE107" i="4"/>
  <c r="AA106" i="3" s="1"/>
  <c r="Z122" i="3"/>
  <c r="AE123" i="4"/>
  <c r="AA122" i="3" s="1"/>
  <c r="Z138" i="3"/>
  <c r="AE139" i="4"/>
  <c r="AA138" i="3" s="1"/>
  <c r="Z154" i="3"/>
  <c r="AE155" i="4"/>
  <c r="AA154" i="3" s="1"/>
  <c r="Z170" i="3"/>
  <c r="AE171" i="4"/>
  <c r="AA170" i="3" s="1"/>
  <c r="Z186" i="3"/>
  <c r="AE187" i="4"/>
  <c r="AA186" i="3" s="1"/>
  <c r="Z202" i="3"/>
  <c r="AE203" i="4"/>
  <c r="AA202" i="3" s="1"/>
  <c r="Z19" i="3"/>
  <c r="AE19" i="3" s="1"/>
  <c r="AE20" i="4"/>
  <c r="AA19" i="3" s="1"/>
  <c r="Z35" i="3"/>
  <c r="AE35" i="3" s="1"/>
  <c r="AE36" i="4"/>
  <c r="AA35" i="3" s="1"/>
  <c r="Z51" i="3"/>
  <c r="AE51" i="3" s="1"/>
  <c r="AE52" i="4"/>
  <c r="AA51" i="3" s="1"/>
  <c r="Z67" i="3"/>
  <c r="AE68" i="4"/>
  <c r="AA67" i="3" s="1"/>
  <c r="Z83" i="3"/>
  <c r="AE84" i="4"/>
  <c r="AA83" i="3" s="1"/>
  <c r="Z99" i="3"/>
  <c r="AE100" i="4"/>
  <c r="AA99" i="3" s="1"/>
  <c r="Z115" i="3"/>
  <c r="AE116" i="4"/>
  <c r="AA115" i="3" s="1"/>
  <c r="Z131" i="3"/>
  <c r="AE132" i="4"/>
  <c r="AA131" i="3" s="1"/>
  <c r="Z147" i="3"/>
  <c r="AE148" i="4"/>
  <c r="AA147" i="3" s="1"/>
  <c r="Z163" i="3"/>
  <c r="AE164" i="4"/>
  <c r="AA163" i="3" s="1"/>
  <c r="Z179" i="3"/>
  <c r="AE180" i="4"/>
  <c r="AA179" i="3" s="1"/>
  <c r="Z195" i="3"/>
  <c r="AE196" i="4"/>
  <c r="AA195" i="3" s="1"/>
  <c r="Z12" i="3"/>
  <c r="AE12" i="3" s="1"/>
  <c r="AE13" i="4"/>
  <c r="AA12" i="3" s="1"/>
  <c r="Z28" i="3"/>
  <c r="AE28" i="3" s="1"/>
  <c r="AE29" i="4"/>
  <c r="AA28" i="3" s="1"/>
  <c r="Z44" i="3"/>
  <c r="AE44" i="3" s="1"/>
  <c r="AE45" i="4"/>
  <c r="AA44" i="3" s="1"/>
  <c r="Z60" i="3"/>
  <c r="AE60" i="3" s="1"/>
  <c r="AE61" i="4"/>
  <c r="AA60" i="3" s="1"/>
  <c r="Z76" i="3"/>
  <c r="AE77" i="4"/>
  <c r="AA76" i="3" s="1"/>
  <c r="Z92" i="3"/>
  <c r="AE93" i="4"/>
  <c r="AA92" i="3" s="1"/>
  <c r="Z108" i="3"/>
  <c r="AE109" i="4"/>
  <c r="AA108" i="3" s="1"/>
  <c r="Z124" i="3"/>
  <c r="AE125" i="4"/>
  <c r="AA124" i="3" s="1"/>
  <c r="Z140" i="3"/>
  <c r="AE141" i="4"/>
  <c r="AA140" i="3" s="1"/>
  <c r="Z156" i="3"/>
  <c r="AE157" i="4"/>
  <c r="AA156" i="3" s="1"/>
  <c r="Z172" i="3"/>
  <c r="AE173" i="4"/>
  <c r="AA172" i="3" s="1"/>
  <c r="Z188" i="3"/>
  <c r="AE189" i="4"/>
  <c r="AA188" i="3" s="1"/>
  <c r="Z6" i="3"/>
  <c r="AE6" i="3" s="1"/>
  <c r="AB61" i="3"/>
  <c r="AB4" i="3"/>
  <c r="AB37" i="3"/>
  <c r="AB69" i="3"/>
  <c r="AB101" i="3"/>
  <c r="AB133" i="3"/>
  <c r="AB165" i="3"/>
  <c r="AB197" i="3"/>
  <c r="AB30" i="3"/>
  <c r="AB62" i="3"/>
  <c r="AB94" i="3"/>
  <c r="AB126" i="3"/>
  <c r="AB158" i="3"/>
  <c r="AB190" i="3"/>
  <c r="AB23" i="3"/>
  <c r="AB55" i="3"/>
  <c r="AB87" i="3"/>
  <c r="AB119" i="3"/>
  <c r="AB151" i="3"/>
  <c r="AB183" i="3"/>
  <c r="AB16" i="3"/>
  <c r="AB48" i="3"/>
  <c r="AB80" i="3"/>
  <c r="AB112" i="3"/>
  <c r="AB144" i="3"/>
  <c r="AB176" i="3"/>
  <c r="AB9" i="3"/>
  <c r="AB41" i="3"/>
  <c r="AB73" i="3"/>
  <c r="AB105" i="3"/>
  <c r="AB137" i="3"/>
  <c r="AB169" i="3"/>
  <c r="AB201" i="3"/>
  <c r="AB34" i="3"/>
  <c r="AB66" i="3"/>
  <c r="AB162" i="3"/>
  <c r="AB43" i="3"/>
  <c r="AB68" i="3"/>
  <c r="Z59" i="2" l="1"/>
  <c r="Z36" i="2"/>
  <c r="Z55" i="2"/>
  <c r="M10" i="3"/>
  <c r="AE10" i="3"/>
  <c r="M11" i="3"/>
  <c r="AE11" i="3"/>
  <c r="Z63" i="2"/>
  <c r="Y51" i="2"/>
  <c r="Z43" i="2"/>
  <c r="Z28" i="2"/>
  <c r="Y28" i="2"/>
  <c r="Z25" i="2"/>
  <c r="Y25" i="2"/>
  <c r="Z41" i="2"/>
  <c r="Z52" i="2"/>
  <c r="Y52" i="2"/>
  <c r="Z44" i="2"/>
  <c r="Y44" i="2"/>
  <c r="Z60" i="2"/>
  <c r="Y60" i="2"/>
  <c r="Z64" i="2"/>
  <c r="Y64" i="2"/>
  <c r="Y56" i="2"/>
  <c r="Z56" i="2"/>
  <c r="Y48" i="2"/>
  <c r="Z48" i="2"/>
  <c r="Y40" i="2"/>
  <c r="Z40" i="2"/>
  <c r="Y32" i="2"/>
  <c r="Z32" i="2"/>
  <c r="Y50" i="2"/>
  <c r="Z50" i="2"/>
  <c r="Y34" i="2"/>
  <c r="Z34" i="2"/>
  <c r="Y46" i="2"/>
  <c r="Z46" i="2"/>
  <c r="Z38" i="2"/>
  <c r="Y38" i="2"/>
  <c r="Z29" i="2"/>
  <c r="Y29" i="2"/>
  <c r="AO21" i="2"/>
  <c r="AO17" i="2"/>
  <c r="M205" i="3"/>
  <c r="AE4" i="3"/>
  <c r="M245" i="3"/>
  <c r="M229" i="3"/>
  <c r="M213" i="3"/>
  <c r="M252" i="3"/>
  <c r="M236" i="3"/>
  <c r="M211" i="3"/>
  <c r="M250" i="3"/>
  <c r="M234" i="3"/>
  <c r="M218" i="3"/>
  <c r="M257" i="3"/>
  <c r="M225" i="3"/>
  <c r="M209" i="3"/>
  <c r="M248" i="3"/>
  <c r="M216" i="3"/>
  <c r="M255" i="3"/>
  <c r="M223" i="3"/>
  <c r="M246" i="3"/>
  <c r="M214" i="3"/>
  <c r="M237" i="3"/>
  <c r="M221" i="3"/>
  <c r="M228" i="3"/>
  <c r="M212" i="3"/>
  <c r="M251" i="3"/>
  <c r="M219" i="3"/>
  <c r="M242" i="3"/>
  <c r="M226" i="3"/>
  <c r="M249" i="3"/>
  <c r="M233" i="3"/>
  <c r="M217" i="3"/>
  <c r="M256" i="3"/>
  <c r="M240" i="3"/>
  <c r="M224" i="3"/>
  <c r="M247" i="3"/>
  <c r="M231" i="3"/>
  <c r="M215" i="3"/>
  <c r="M254" i="3"/>
  <c r="M238" i="3"/>
  <c r="M222" i="3"/>
  <c r="M239" i="3"/>
  <c r="M230" i="3"/>
  <c r="M244" i="3"/>
  <c r="M210" i="3"/>
  <c r="M208" i="3"/>
  <c r="M206" i="3"/>
  <c r="AN17" i="2"/>
  <c r="M207" i="3"/>
  <c r="M389" i="3"/>
  <c r="M373" i="3"/>
  <c r="M357" i="3"/>
  <c r="M341" i="3"/>
  <c r="M325" i="3"/>
  <c r="M309" i="3"/>
  <c r="M293" i="3"/>
  <c r="M277" i="3"/>
  <c r="M261" i="3"/>
  <c r="M396" i="3"/>
  <c r="M380" i="3"/>
  <c r="M364" i="3"/>
  <c r="M348" i="3"/>
  <c r="M332" i="3"/>
  <c r="M316" i="3"/>
  <c r="M300" i="3"/>
  <c r="M284" i="3"/>
  <c r="M268" i="3"/>
  <c r="M220" i="3"/>
  <c r="M403" i="3"/>
  <c r="M387" i="3"/>
  <c r="M371" i="3"/>
  <c r="M355" i="3"/>
  <c r="M339" i="3"/>
  <c r="M323" i="3"/>
  <c r="M307" i="3"/>
  <c r="M291" i="3"/>
  <c r="M275" i="3"/>
  <c r="M259" i="3"/>
  <c r="M243" i="3"/>
  <c r="M227" i="3"/>
  <c r="M394" i="3"/>
  <c r="M378" i="3"/>
  <c r="M362" i="3"/>
  <c r="M346" i="3"/>
  <c r="M330" i="3"/>
  <c r="M314" i="3"/>
  <c r="M298" i="3"/>
  <c r="M282" i="3"/>
  <c r="M266" i="3"/>
  <c r="M401" i="3"/>
  <c r="M385" i="3"/>
  <c r="M369" i="3"/>
  <c r="M353" i="3"/>
  <c r="M337" i="3"/>
  <c r="M321" i="3"/>
  <c r="M305" i="3"/>
  <c r="M289" i="3"/>
  <c r="M273" i="3"/>
  <c r="M241" i="3"/>
  <c r="M392" i="3"/>
  <c r="M376" i="3"/>
  <c r="M360" i="3"/>
  <c r="M344" i="3"/>
  <c r="M328" i="3"/>
  <c r="M312" i="3"/>
  <c r="M296" i="3"/>
  <c r="M280" i="3"/>
  <c r="M264" i="3"/>
  <c r="M232" i="3"/>
  <c r="M399" i="3"/>
  <c r="M383" i="3"/>
  <c r="M367" i="3"/>
  <c r="M351" i="3"/>
  <c r="M335" i="3"/>
  <c r="M319" i="3"/>
  <c r="M303" i="3"/>
  <c r="M287" i="3"/>
  <c r="M271" i="3"/>
  <c r="M374" i="3"/>
  <c r="M342" i="3"/>
  <c r="M310" i="3"/>
  <c r="M278" i="3"/>
  <c r="M397" i="3"/>
  <c r="M381" i="3"/>
  <c r="M365" i="3"/>
  <c r="M349" i="3"/>
  <c r="M333" i="3"/>
  <c r="M317" i="3"/>
  <c r="M301" i="3"/>
  <c r="M285" i="3"/>
  <c r="M269" i="3"/>
  <c r="M253" i="3"/>
  <c r="M404" i="3"/>
  <c r="M388" i="3"/>
  <c r="M372" i="3"/>
  <c r="M356" i="3"/>
  <c r="M340" i="3"/>
  <c r="M324" i="3"/>
  <c r="M308" i="3"/>
  <c r="M292" i="3"/>
  <c r="M276" i="3"/>
  <c r="M260" i="3"/>
  <c r="M395" i="3"/>
  <c r="M379" i="3"/>
  <c r="M363" i="3"/>
  <c r="M347" i="3"/>
  <c r="M331" i="3"/>
  <c r="M315" i="3"/>
  <c r="M299" i="3"/>
  <c r="M283" i="3"/>
  <c r="M267" i="3"/>
  <c r="M235" i="3"/>
  <c r="M402" i="3"/>
  <c r="M386" i="3"/>
  <c r="M370" i="3"/>
  <c r="M354" i="3"/>
  <c r="M338" i="3"/>
  <c r="M322" i="3"/>
  <c r="M306" i="3"/>
  <c r="M290" i="3"/>
  <c r="M274" i="3"/>
  <c r="M258" i="3"/>
  <c r="M393" i="3"/>
  <c r="M377" i="3"/>
  <c r="M361" i="3"/>
  <c r="M345" i="3"/>
  <c r="M329" i="3"/>
  <c r="M313" i="3"/>
  <c r="M297" i="3"/>
  <c r="M281" i="3"/>
  <c r="M265" i="3"/>
  <c r="M400" i="3"/>
  <c r="M384" i="3"/>
  <c r="M368" i="3"/>
  <c r="M352" i="3"/>
  <c r="M336" i="3"/>
  <c r="M320" i="3"/>
  <c r="M304" i="3"/>
  <c r="M288" i="3"/>
  <c r="M272" i="3"/>
  <c r="M391" i="3"/>
  <c r="M375" i="3"/>
  <c r="M359" i="3"/>
  <c r="M343" i="3"/>
  <c r="M327" i="3"/>
  <c r="M311" i="3"/>
  <c r="M295" i="3"/>
  <c r="M279" i="3"/>
  <c r="M263" i="3"/>
  <c r="M398" i="3"/>
  <c r="M382" i="3"/>
  <c r="M366" i="3"/>
  <c r="M350" i="3"/>
  <c r="M334" i="3"/>
  <c r="M318" i="3"/>
  <c r="M302" i="3"/>
  <c r="M286" i="3"/>
  <c r="M270" i="3"/>
  <c r="M390" i="3"/>
  <c r="M358" i="3"/>
  <c r="M326" i="3"/>
  <c r="M294" i="3"/>
  <c r="M262" i="3"/>
  <c r="AF25" i="3" l="1"/>
  <c r="N25" i="3" s="1"/>
  <c r="AF17" i="3"/>
  <c r="AK17" i="3" s="1"/>
  <c r="AH25" i="3"/>
  <c r="AG17" i="3"/>
  <c r="AF5" i="3"/>
  <c r="AF21" i="3"/>
  <c r="AK21" i="3" s="1"/>
  <c r="AF33" i="3"/>
  <c r="AK33" i="3" s="1"/>
  <c r="AF41" i="3"/>
  <c r="AK41" i="3" s="1"/>
  <c r="AF49" i="3"/>
  <c r="AK49" i="3" s="1"/>
  <c r="AF57" i="3"/>
  <c r="AK57" i="3" s="1"/>
  <c r="AF65" i="3"/>
  <c r="AF73" i="3"/>
  <c r="AF81" i="3"/>
  <c r="AF89" i="3"/>
  <c r="AF97" i="3"/>
  <c r="AF8" i="3"/>
  <c r="AF16" i="3"/>
  <c r="AK16" i="3" s="1"/>
  <c r="AF24" i="3"/>
  <c r="AK24" i="3" s="1"/>
  <c r="AF32" i="3"/>
  <c r="AK32" i="3" s="1"/>
  <c r="AF40" i="3"/>
  <c r="AK40" i="3" s="1"/>
  <c r="AF48" i="3"/>
  <c r="AF56" i="3"/>
  <c r="N56" i="3" s="1"/>
  <c r="AF64" i="3"/>
  <c r="AF72" i="3"/>
  <c r="AF80" i="3"/>
  <c r="AF88" i="3"/>
  <c r="AF96" i="3"/>
  <c r="AF104" i="3"/>
  <c r="AF112" i="3"/>
  <c r="AF120" i="3"/>
  <c r="AF103" i="3"/>
  <c r="AF119" i="3"/>
  <c r="AF131" i="3"/>
  <c r="AF139" i="3"/>
  <c r="AF147" i="3"/>
  <c r="AF155" i="3"/>
  <c r="AF163" i="3"/>
  <c r="AF171" i="3"/>
  <c r="AF179" i="3"/>
  <c r="AF187" i="3"/>
  <c r="AF195" i="3"/>
  <c r="AF203" i="3"/>
  <c r="AF117" i="3"/>
  <c r="AF130" i="3"/>
  <c r="AF138" i="3"/>
  <c r="AF146" i="3"/>
  <c r="AF154" i="3"/>
  <c r="AF166" i="3"/>
  <c r="AF182" i="3"/>
  <c r="AF198" i="3"/>
  <c r="AF7" i="3"/>
  <c r="AK7" i="3" s="1"/>
  <c r="AF15" i="3"/>
  <c r="N15" i="3" s="1"/>
  <c r="AF23" i="3"/>
  <c r="AK23" i="3" s="1"/>
  <c r="AF31" i="3"/>
  <c r="N31" i="3" s="1"/>
  <c r="AF39" i="3"/>
  <c r="N39" i="3" s="1"/>
  <c r="AF47" i="3"/>
  <c r="AK47" i="3" s="1"/>
  <c r="AF55" i="3"/>
  <c r="AK55" i="3" s="1"/>
  <c r="AF63" i="3"/>
  <c r="AF71" i="3"/>
  <c r="AF79" i="3"/>
  <c r="AF87" i="3"/>
  <c r="AF95" i="3"/>
  <c r="AF6" i="3"/>
  <c r="AF14" i="3"/>
  <c r="AK14" i="3" s="1"/>
  <c r="AF22" i="3"/>
  <c r="AK22" i="3" s="1"/>
  <c r="AF30" i="3"/>
  <c r="N30" i="3" s="1"/>
  <c r="AF38" i="3"/>
  <c r="AK38" i="3" s="1"/>
  <c r="AF46" i="3"/>
  <c r="AK46" i="3" s="1"/>
  <c r="AF54" i="3"/>
  <c r="AK54" i="3" s="1"/>
  <c r="AF62" i="3"/>
  <c r="AF70" i="3"/>
  <c r="AF78" i="3"/>
  <c r="AF86" i="3"/>
  <c r="AF94" i="3"/>
  <c r="AF102" i="3"/>
  <c r="AF110" i="3"/>
  <c r="AF118" i="3"/>
  <c r="AF126" i="3"/>
  <c r="AF115" i="3"/>
  <c r="AF129" i="3"/>
  <c r="AF137" i="3"/>
  <c r="AF145" i="3"/>
  <c r="AF153" i="3"/>
  <c r="AF161" i="3"/>
  <c r="AF169" i="3"/>
  <c r="AF177" i="3"/>
  <c r="AF13" i="3"/>
  <c r="N13" i="3" s="1"/>
  <c r="AF37" i="3"/>
  <c r="AK37" i="3" s="1"/>
  <c r="AF53" i="3"/>
  <c r="AK53" i="3" s="1"/>
  <c r="AF69" i="3"/>
  <c r="AF85" i="3"/>
  <c r="AF101" i="3"/>
  <c r="AF20" i="3"/>
  <c r="AK20" i="3" s="1"/>
  <c r="AF36" i="3"/>
  <c r="AK36" i="3" s="1"/>
  <c r="AF52" i="3"/>
  <c r="AK52" i="3" s="1"/>
  <c r="AF68" i="3"/>
  <c r="AF84" i="3"/>
  <c r="AF100" i="3"/>
  <c r="AF116" i="3"/>
  <c r="AF111" i="3"/>
  <c r="AF135" i="3"/>
  <c r="AF151" i="3"/>
  <c r="AF167" i="3"/>
  <c r="AF183" i="3"/>
  <c r="AF199" i="3"/>
  <c r="AF125" i="3"/>
  <c r="AF142" i="3"/>
  <c r="AF158" i="3"/>
  <c r="AF190" i="3"/>
  <c r="AF11" i="3"/>
  <c r="AF27" i="3"/>
  <c r="AK27" i="3" s="1"/>
  <c r="AF43" i="3"/>
  <c r="AF59" i="3"/>
  <c r="AK59" i="3" s="1"/>
  <c r="AF75" i="3"/>
  <c r="AF91" i="3"/>
  <c r="AF10" i="3"/>
  <c r="AK10" i="3" s="1"/>
  <c r="AF26" i="3"/>
  <c r="AK26" i="3" s="1"/>
  <c r="AF42" i="3"/>
  <c r="AK42" i="3" s="1"/>
  <c r="AF58" i="3"/>
  <c r="AK58" i="3" s="1"/>
  <c r="AF74" i="3"/>
  <c r="AF90" i="3"/>
  <c r="AF106" i="3"/>
  <c r="AF122" i="3"/>
  <c r="AF123" i="3"/>
  <c r="AF141" i="3"/>
  <c r="AF157" i="3"/>
  <c r="AF173" i="3"/>
  <c r="AF185" i="3"/>
  <c r="AF193" i="3"/>
  <c r="AF201" i="3"/>
  <c r="AF113" i="3"/>
  <c r="AF128" i="3"/>
  <c r="AF136" i="3"/>
  <c r="AF144" i="3"/>
  <c r="AF152" i="3"/>
  <c r="AF160" i="3"/>
  <c r="AF168" i="3"/>
  <c r="AF176" i="3"/>
  <c r="AF184" i="3"/>
  <c r="AF192" i="3"/>
  <c r="AF200" i="3"/>
  <c r="AF174" i="3"/>
  <c r="AF186" i="3"/>
  <c r="AF202" i="3"/>
  <c r="AF12" i="3"/>
  <c r="AK12" i="3" s="1"/>
  <c r="AF60" i="3"/>
  <c r="AK60" i="3" s="1"/>
  <c r="AF108" i="3"/>
  <c r="AF127" i="3"/>
  <c r="AF159" i="3"/>
  <c r="AF191" i="3"/>
  <c r="AF109" i="3"/>
  <c r="AF150" i="3"/>
  <c r="AF4" i="3"/>
  <c r="AF35" i="3"/>
  <c r="N35" i="3" s="1"/>
  <c r="AF67" i="3"/>
  <c r="AF99" i="3"/>
  <c r="AF34" i="3"/>
  <c r="AF66" i="3"/>
  <c r="AF98" i="3"/>
  <c r="AF107" i="3"/>
  <c r="AF149" i="3"/>
  <c r="AF181" i="3"/>
  <c r="AF197" i="3"/>
  <c r="AF121" i="3"/>
  <c r="AF140" i="3"/>
  <c r="AF156" i="3"/>
  <c r="AF172" i="3"/>
  <c r="AF188" i="3"/>
  <c r="AF162" i="3"/>
  <c r="AF194" i="3"/>
  <c r="AF29" i="3"/>
  <c r="AK29" i="3" s="1"/>
  <c r="AF45" i="3"/>
  <c r="AK45" i="3" s="1"/>
  <c r="AF61" i="3"/>
  <c r="AK61" i="3" s="1"/>
  <c r="AF77" i="3"/>
  <c r="AF93" i="3"/>
  <c r="AF28" i="3"/>
  <c r="AK28" i="3" s="1"/>
  <c r="AF44" i="3"/>
  <c r="AK44" i="3" s="1"/>
  <c r="AF76" i="3"/>
  <c r="AF92" i="3"/>
  <c r="AF124" i="3"/>
  <c r="AF143" i="3"/>
  <c r="AF175" i="3"/>
  <c r="AF134" i="3"/>
  <c r="AF170" i="3"/>
  <c r="AF19" i="3"/>
  <c r="AK19" i="3" s="1"/>
  <c r="AF51" i="3"/>
  <c r="AK51" i="3" s="1"/>
  <c r="AF83" i="3"/>
  <c r="AF18" i="3"/>
  <c r="AK18" i="3" s="1"/>
  <c r="AF50" i="3"/>
  <c r="AF82" i="3"/>
  <c r="AF114" i="3"/>
  <c r="AF133" i="3"/>
  <c r="AF165" i="3"/>
  <c r="AF189" i="3"/>
  <c r="AF105" i="3"/>
  <c r="AF132" i="3"/>
  <c r="AF148" i="3"/>
  <c r="AF164" i="3"/>
  <c r="AF180" i="3"/>
  <c r="AF196" i="3"/>
  <c r="AF178" i="3"/>
  <c r="AF9" i="3"/>
  <c r="AK9" i="3" s="1"/>
  <c r="N43" i="3" l="1"/>
  <c r="AK43" i="3"/>
  <c r="N50" i="3"/>
  <c r="AK50" i="3"/>
  <c r="AK48" i="3"/>
  <c r="N48" i="3"/>
  <c r="N249" i="3" s="1"/>
  <c r="AK34" i="3"/>
  <c r="N34" i="3"/>
  <c r="N235" i="3" s="1"/>
  <c r="N11" i="3"/>
  <c r="AK11" i="3"/>
  <c r="N8" i="3"/>
  <c r="AK8" i="3"/>
  <c r="N6" i="3"/>
  <c r="N207" i="3" s="1"/>
  <c r="AK6" i="3"/>
  <c r="N5" i="3"/>
  <c r="N206" i="3" s="1"/>
  <c r="AK5" i="3"/>
  <c r="N4" i="3"/>
  <c r="N205" i="3" s="1"/>
  <c r="AK4" i="3"/>
  <c r="N7" i="3"/>
  <c r="N208" i="3" s="1"/>
  <c r="AH7" i="3"/>
  <c r="AI7" i="3"/>
  <c r="N218" i="3"/>
  <c r="AI9" i="3"/>
  <c r="AI18" i="3"/>
  <c r="AI51" i="3"/>
  <c r="AI28" i="3"/>
  <c r="AI45" i="3"/>
  <c r="AI35" i="3"/>
  <c r="AI42" i="3"/>
  <c r="AI10" i="3"/>
  <c r="AI43" i="3"/>
  <c r="AI11" i="3"/>
  <c r="AI37" i="3"/>
  <c r="AI46" i="3"/>
  <c r="AI30" i="3"/>
  <c r="AI14" i="3"/>
  <c r="AI47" i="3"/>
  <c r="AI31" i="3"/>
  <c r="AI15" i="3"/>
  <c r="AI40" i="3"/>
  <c r="AI24" i="3"/>
  <c r="AI8" i="3"/>
  <c r="AI41" i="3"/>
  <c r="AI21" i="3"/>
  <c r="AI50" i="3"/>
  <c r="AI19" i="3"/>
  <c r="AI44" i="3"/>
  <c r="AI29" i="3"/>
  <c r="AI34" i="3"/>
  <c r="AI12" i="3"/>
  <c r="AI26" i="3"/>
  <c r="AI20" i="3"/>
  <c r="AI13" i="3"/>
  <c r="AI38" i="3"/>
  <c r="AI22" i="3"/>
  <c r="AI6" i="3"/>
  <c r="AI39" i="3"/>
  <c r="AI23" i="3"/>
  <c r="AI48" i="3"/>
  <c r="AI32" i="3"/>
  <c r="AI16" i="3"/>
  <c r="AI33" i="3"/>
  <c r="N365" i="3"/>
  <c r="AI164" i="3"/>
  <c r="N390" i="3"/>
  <c r="AI189" i="3"/>
  <c r="N283" i="3"/>
  <c r="AI82" i="3"/>
  <c r="N371" i="3"/>
  <c r="AI170" i="3"/>
  <c r="N376" i="3"/>
  <c r="AI175" i="3"/>
  <c r="N325" i="3"/>
  <c r="AI124" i="3"/>
  <c r="N277" i="3"/>
  <c r="AI76" i="3"/>
  <c r="N278" i="3"/>
  <c r="AI77" i="3"/>
  <c r="N395" i="3"/>
  <c r="AI194" i="3"/>
  <c r="N389" i="3"/>
  <c r="AI188" i="3"/>
  <c r="N357" i="3"/>
  <c r="AI156" i="3"/>
  <c r="N322" i="3"/>
  <c r="AI121" i="3"/>
  <c r="N382" i="3"/>
  <c r="AI181" i="3"/>
  <c r="N308" i="3"/>
  <c r="AI107" i="3"/>
  <c r="N267" i="3"/>
  <c r="AI66" i="3"/>
  <c r="N300" i="3"/>
  <c r="AI99" i="3"/>
  <c r="N351" i="3"/>
  <c r="AI150" i="3"/>
  <c r="N392" i="3"/>
  <c r="AI191" i="3"/>
  <c r="N328" i="3"/>
  <c r="AI127" i="3"/>
  <c r="N261" i="3"/>
  <c r="AI60" i="3"/>
  <c r="N403" i="3"/>
  <c r="AI202" i="3"/>
  <c r="N375" i="3"/>
  <c r="AI174" i="3"/>
  <c r="N393" i="3"/>
  <c r="AI192" i="3"/>
  <c r="N377" i="3"/>
  <c r="AI176" i="3"/>
  <c r="N361" i="3"/>
  <c r="AI160" i="3"/>
  <c r="N345" i="3"/>
  <c r="AI144" i="3"/>
  <c r="N329" i="3"/>
  <c r="AI128" i="3"/>
  <c r="N402" i="3"/>
  <c r="AI201" i="3"/>
  <c r="N386" i="3"/>
  <c r="AI185" i="3"/>
  <c r="N358" i="3"/>
  <c r="AI157" i="3"/>
  <c r="N324" i="3"/>
  <c r="AI123" i="3"/>
  <c r="N307" i="3"/>
  <c r="AI106" i="3"/>
  <c r="N275" i="3"/>
  <c r="AI74" i="3"/>
  <c r="N276" i="3"/>
  <c r="AI75" i="3"/>
  <c r="N359" i="3"/>
  <c r="AI158" i="3"/>
  <c r="N326" i="3"/>
  <c r="AI125" i="3"/>
  <c r="N384" i="3"/>
  <c r="AI183" i="3"/>
  <c r="N352" i="3"/>
  <c r="AI151" i="3"/>
  <c r="N312" i="3"/>
  <c r="AI111" i="3"/>
  <c r="N301" i="3"/>
  <c r="AI100" i="3"/>
  <c r="N269" i="3"/>
  <c r="AI68" i="3"/>
  <c r="N237" i="3"/>
  <c r="AI36" i="3"/>
  <c r="N302" i="3"/>
  <c r="AI101" i="3"/>
  <c r="N270" i="3"/>
  <c r="AI69" i="3"/>
  <c r="N378" i="3"/>
  <c r="AI177" i="3"/>
  <c r="N362" i="3"/>
  <c r="AI161" i="3"/>
  <c r="N346" i="3"/>
  <c r="AI145" i="3"/>
  <c r="N330" i="3"/>
  <c r="AI129" i="3"/>
  <c r="N327" i="3"/>
  <c r="AI126" i="3"/>
  <c r="N311" i="3"/>
  <c r="AI110" i="3"/>
  <c r="N295" i="3"/>
  <c r="AI94" i="3"/>
  <c r="N279" i="3"/>
  <c r="AI78" i="3"/>
  <c r="N263" i="3"/>
  <c r="AI62" i="3"/>
  <c r="N296" i="3"/>
  <c r="AI95" i="3"/>
  <c r="N280" i="3"/>
  <c r="AI79" i="3"/>
  <c r="N264" i="3"/>
  <c r="AI63" i="3"/>
  <c r="N399" i="3"/>
  <c r="AI198" i="3"/>
  <c r="N367" i="3"/>
  <c r="AI166" i="3"/>
  <c r="N347" i="3"/>
  <c r="AI146" i="3"/>
  <c r="N331" i="3"/>
  <c r="AI130" i="3"/>
  <c r="N404" i="3"/>
  <c r="AI203" i="3"/>
  <c r="N388" i="3"/>
  <c r="AI187" i="3"/>
  <c r="N372" i="3"/>
  <c r="AI171" i="3"/>
  <c r="N356" i="3"/>
  <c r="AI155" i="3"/>
  <c r="N340" i="3"/>
  <c r="AI139" i="3"/>
  <c r="N320" i="3"/>
  <c r="AI119" i="3"/>
  <c r="N321" i="3"/>
  <c r="AI120" i="3"/>
  <c r="N305" i="3"/>
  <c r="AI104" i="3"/>
  <c r="N289" i="3"/>
  <c r="AI88" i="3"/>
  <c r="N273" i="3"/>
  <c r="AI72" i="3"/>
  <c r="N257" i="3"/>
  <c r="AI56" i="3"/>
  <c r="N290" i="3"/>
  <c r="AI89" i="3"/>
  <c r="N274" i="3"/>
  <c r="AI73" i="3"/>
  <c r="N258" i="3"/>
  <c r="AI57" i="3"/>
  <c r="AI17" i="3"/>
  <c r="N397" i="3"/>
  <c r="AI196" i="3"/>
  <c r="N333" i="3"/>
  <c r="AI132" i="3"/>
  <c r="N334" i="3"/>
  <c r="AI133" i="3"/>
  <c r="N379" i="3"/>
  <c r="AI178" i="3"/>
  <c r="N381" i="3"/>
  <c r="AI180" i="3"/>
  <c r="N349" i="3"/>
  <c r="AI148" i="3"/>
  <c r="N306" i="3"/>
  <c r="AI105" i="3"/>
  <c r="N366" i="3"/>
  <c r="AI165" i="3"/>
  <c r="N315" i="3"/>
  <c r="AI114" i="3"/>
  <c r="N284" i="3"/>
  <c r="AI83" i="3"/>
  <c r="N335" i="3"/>
  <c r="AI134" i="3"/>
  <c r="N344" i="3"/>
  <c r="AI143" i="3"/>
  <c r="N293" i="3"/>
  <c r="AI92" i="3"/>
  <c r="N294" i="3"/>
  <c r="AI93" i="3"/>
  <c r="N262" i="3"/>
  <c r="AI61" i="3"/>
  <c r="N363" i="3"/>
  <c r="AI162" i="3"/>
  <c r="N373" i="3"/>
  <c r="AI172" i="3"/>
  <c r="N341" i="3"/>
  <c r="AI140" i="3"/>
  <c r="N398" i="3"/>
  <c r="AI197" i="3"/>
  <c r="N350" i="3"/>
  <c r="AI149" i="3"/>
  <c r="N299" i="3"/>
  <c r="AI98" i="3"/>
  <c r="N268" i="3"/>
  <c r="AI67" i="3"/>
  <c r="N310" i="3"/>
  <c r="AI109" i="3"/>
  <c r="N360" i="3"/>
  <c r="AI159" i="3"/>
  <c r="N309" i="3"/>
  <c r="AI108" i="3"/>
  <c r="N387" i="3"/>
  <c r="AI186" i="3"/>
  <c r="N401" i="3"/>
  <c r="AI200" i="3"/>
  <c r="N385" i="3"/>
  <c r="AI184" i="3"/>
  <c r="N369" i="3"/>
  <c r="AI168" i="3"/>
  <c r="N353" i="3"/>
  <c r="AI152" i="3"/>
  <c r="N337" i="3"/>
  <c r="AI136" i="3"/>
  <c r="N314" i="3"/>
  <c r="AI113" i="3"/>
  <c r="N394" i="3"/>
  <c r="AI193" i="3"/>
  <c r="N374" i="3"/>
  <c r="AI173" i="3"/>
  <c r="N342" i="3"/>
  <c r="AI141" i="3"/>
  <c r="N323" i="3"/>
  <c r="AI122" i="3"/>
  <c r="N291" i="3"/>
  <c r="AI90" i="3"/>
  <c r="N259" i="3"/>
  <c r="AI58" i="3"/>
  <c r="N292" i="3"/>
  <c r="AI91" i="3"/>
  <c r="N260" i="3"/>
  <c r="AI59" i="3"/>
  <c r="N228" i="3"/>
  <c r="AI27" i="3"/>
  <c r="N391" i="3"/>
  <c r="AI190" i="3"/>
  <c r="N343" i="3"/>
  <c r="AI142" i="3"/>
  <c r="N400" i="3"/>
  <c r="AI199" i="3"/>
  <c r="N368" i="3"/>
  <c r="AI167" i="3"/>
  <c r="N336" i="3"/>
  <c r="AI135" i="3"/>
  <c r="N317" i="3"/>
  <c r="AI116" i="3"/>
  <c r="N285" i="3"/>
  <c r="AI84" i="3"/>
  <c r="N253" i="3"/>
  <c r="AI52" i="3"/>
  <c r="N286" i="3"/>
  <c r="AI85" i="3"/>
  <c r="N254" i="3"/>
  <c r="AI53" i="3"/>
  <c r="N370" i="3"/>
  <c r="AI169" i="3"/>
  <c r="N354" i="3"/>
  <c r="AI153" i="3"/>
  <c r="N338" i="3"/>
  <c r="AI137" i="3"/>
  <c r="N316" i="3"/>
  <c r="AI115" i="3"/>
  <c r="N319" i="3"/>
  <c r="AI118" i="3"/>
  <c r="N303" i="3"/>
  <c r="AI102" i="3"/>
  <c r="N287" i="3"/>
  <c r="AI86" i="3"/>
  <c r="N271" i="3"/>
  <c r="AI70" i="3"/>
  <c r="N255" i="3"/>
  <c r="AI54" i="3"/>
  <c r="N288" i="3"/>
  <c r="AI87" i="3"/>
  <c r="N272" i="3"/>
  <c r="AI71" i="3"/>
  <c r="N256" i="3"/>
  <c r="AI55" i="3"/>
  <c r="N383" i="3"/>
  <c r="AI182" i="3"/>
  <c r="N355" i="3"/>
  <c r="AI154" i="3"/>
  <c r="N339" i="3"/>
  <c r="AI138" i="3"/>
  <c r="N318" i="3"/>
  <c r="AI117" i="3"/>
  <c r="N396" i="3"/>
  <c r="AI195" i="3"/>
  <c r="N380" i="3"/>
  <c r="AI179" i="3"/>
  <c r="N364" i="3"/>
  <c r="AI163" i="3"/>
  <c r="N348" i="3"/>
  <c r="AI147" i="3"/>
  <c r="N332" i="3"/>
  <c r="AI131" i="3"/>
  <c r="N304" i="3"/>
  <c r="AI103" i="3"/>
  <c r="N313" i="3"/>
  <c r="AI112" i="3"/>
  <c r="N297" i="3"/>
  <c r="AI96" i="3"/>
  <c r="N281" i="3"/>
  <c r="AI80" i="3"/>
  <c r="N265" i="3"/>
  <c r="AI64" i="3"/>
  <c r="N298" i="3"/>
  <c r="AI97" i="3"/>
  <c r="N282" i="3"/>
  <c r="AI81" i="3"/>
  <c r="N266" i="3"/>
  <c r="AI65" i="3"/>
  <c r="N250" i="3"/>
  <c r="AI49" i="3"/>
  <c r="AI5" i="3"/>
  <c r="AI25" i="3"/>
  <c r="AI4" i="3"/>
  <c r="N252" i="3"/>
  <c r="N251" i="3"/>
  <c r="N248" i="3"/>
  <c r="N247" i="3"/>
  <c r="N246" i="3"/>
  <c r="N245" i="3"/>
  <c r="N244" i="3"/>
  <c r="N243" i="3"/>
  <c r="N242" i="3"/>
  <c r="N241" i="3"/>
  <c r="N240" i="3"/>
  <c r="N239" i="3"/>
  <c r="N231" i="3"/>
  <c r="N238" i="3"/>
  <c r="N236" i="3"/>
  <c r="N234" i="3"/>
  <c r="N233" i="3"/>
  <c r="N232" i="3"/>
  <c r="N230" i="3"/>
  <c r="N229" i="3"/>
  <c r="N219" i="3"/>
  <c r="N227" i="3"/>
  <c r="N225" i="3"/>
  <c r="N224" i="3"/>
  <c r="N223" i="3"/>
  <c r="N222" i="3"/>
  <c r="N221" i="3"/>
  <c r="N220" i="3"/>
  <c r="N217" i="3"/>
  <c r="N216" i="3"/>
  <c r="N215" i="3"/>
  <c r="N214" i="3"/>
  <c r="N213" i="3"/>
  <c r="N212" i="3"/>
  <c r="N211" i="3"/>
  <c r="N210" i="3"/>
  <c r="N209" i="3"/>
  <c r="AH17" i="3"/>
  <c r="AG25" i="3"/>
  <c r="N226" i="3"/>
  <c r="AG9" i="3"/>
  <c r="AH9" i="3"/>
  <c r="AG196" i="3"/>
  <c r="AH196" i="3"/>
  <c r="AG164" i="3"/>
  <c r="AH164" i="3"/>
  <c r="AG132" i="3"/>
  <c r="AH132" i="3"/>
  <c r="AG189" i="3"/>
  <c r="AH189" i="3"/>
  <c r="AG133" i="3"/>
  <c r="AH133" i="3"/>
  <c r="AG82" i="3"/>
  <c r="AH82" i="3"/>
  <c r="AG18" i="3"/>
  <c r="AH18" i="3"/>
  <c r="AH51" i="3"/>
  <c r="AG51" i="3"/>
  <c r="AH170" i="3"/>
  <c r="AG170" i="3"/>
  <c r="AG175" i="3"/>
  <c r="AH175" i="3"/>
  <c r="AG124" i="3"/>
  <c r="AH124" i="3"/>
  <c r="AG76" i="3"/>
  <c r="AH76" i="3"/>
  <c r="AH28" i="3"/>
  <c r="AG28" i="3"/>
  <c r="AH77" i="3"/>
  <c r="AG77" i="3"/>
  <c r="AG45" i="3"/>
  <c r="AH45" i="3"/>
  <c r="AG194" i="3"/>
  <c r="AH194" i="3"/>
  <c r="AG188" i="3"/>
  <c r="AH188" i="3"/>
  <c r="AG156" i="3"/>
  <c r="AH156" i="3"/>
  <c r="AG121" i="3"/>
  <c r="AH121" i="3"/>
  <c r="AG181" i="3"/>
  <c r="AH181" i="3"/>
  <c r="AG107" i="3"/>
  <c r="AH107" i="3"/>
  <c r="AG66" i="3"/>
  <c r="AH66" i="3"/>
  <c r="AH99" i="3"/>
  <c r="AG99" i="3"/>
  <c r="AG35" i="3"/>
  <c r="AH35" i="3"/>
  <c r="AG150" i="3"/>
  <c r="AH150" i="3"/>
  <c r="AG191" i="3"/>
  <c r="AH191" i="3"/>
  <c r="AG127" i="3"/>
  <c r="AH127" i="3"/>
  <c r="AG60" i="3"/>
  <c r="AH60" i="3"/>
  <c r="AH202" i="3"/>
  <c r="AG202" i="3"/>
  <c r="AH174" i="3"/>
  <c r="AG174" i="3"/>
  <c r="AH192" i="3"/>
  <c r="AG192" i="3"/>
  <c r="AH176" i="3"/>
  <c r="AG176" i="3"/>
  <c r="AH160" i="3"/>
  <c r="AG160" i="3"/>
  <c r="AH144" i="3"/>
  <c r="AG144" i="3"/>
  <c r="AH128" i="3"/>
  <c r="AG128" i="3"/>
  <c r="AH201" i="3"/>
  <c r="AG201" i="3"/>
  <c r="AH185" i="3"/>
  <c r="AG185" i="3"/>
  <c r="AG157" i="3"/>
  <c r="AH157" i="3"/>
  <c r="AG123" i="3"/>
  <c r="AH123" i="3"/>
  <c r="AG106" i="3"/>
  <c r="AH106" i="3"/>
  <c r="AG74" i="3"/>
  <c r="AH74" i="3"/>
  <c r="AG42" i="3"/>
  <c r="AH42" i="3"/>
  <c r="AH10" i="3"/>
  <c r="AG10" i="3"/>
  <c r="AH75" i="3"/>
  <c r="AG75" i="3"/>
  <c r="AH43" i="3"/>
  <c r="AG43" i="3"/>
  <c r="AH11" i="3"/>
  <c r="AG11" i="3"/>
  <c r="AG158" i="3"/>
  <c r="AH158" i="3"/>
  <c r="AG125" i="3"/>
  <c r="AH125" i="3"/>
  <c r="AG183" i="3"/>
  <c r="AH183" i="3"/>
  <c r="AG151" i="3"/>
  <c r="AH151" i="3"/>
  <c r="AG111" i="3"/>
  <c r="AH111" i="3"/>
  <c r="AG100" i="3"/>
  <c r="AH100" i="3"/>
  <c r="AG68" i="3"/>
  <c r="AH68" i="3"/>
  <c r="AH36" i="3"/>
  <c r="AG36" i="3"/>
  <c r="AH101" i="3"/>
  <c r="AG101" i="3"/>
  <c r="AG69" i="3"/>
  <c r="AH69" i="3"/>
  <c r="AG37" i="3"/>
  <c r="AH37" i="3"/>
  <c r="AH177" i="3"/>
  <c r="AG177" i="3"/>
  <c r="AH161" i="3"/>
  <c r="AG161" i="3"/>
  <c r="AH145" i="3"/>
  <c r="AG145" i="3"/>
  <c r="AH129" i="3"/>
  <c r="AG129" i="3"/>
  <c r="AH126" i="3"/>
  <c r="AG126" i="3"/>
  <c r="AH110" i="3"/>
  <c r="AG110" i="3"/>
  <c r="AH94" i="3"/>
  <c r="AG94" i="3"/>
  <c r="AH78" i="3"/>
  <c r="AG78" i="3"/>
  <c r="AH62" i="3"/>
  <c r="AG62" i="3"/>
  <c r="AH46" i="3"/>
  <c r="AG46" i="3"/>
  <c r="AH30" i="3"/>
  <c r="AG30" i="3"/>
  <c r="AH14" i="3"/>
  <c r="AG14" i="3"/>
  <c r="AG95" i="3"/>
  <c r="AH95" i="3"/>
  <c r="AG79" i="3"/>
  <c r="AH79" i="3"/>
  <c r="AG63" i="3"/>
  <c r="AH63" i="3"/>
  <c r="AG47" i="3"/>
  <c r="AH47" i="3"/>
  <c r="AH31" i="3"/>
  <c r="AG31" i="3"/>
  <c r="AH15" i="3"/>
  <c r="AG15" i="3"/>
  <c r="AH198" i="3"/>
  <c r="AG198" i="3"/>
  <c r="AG166" i="3"/>
  <c r="AH166" i="3"/>
  <c r="AG146" i="3"/>
  <c r="AH146" i="3"/>
  <c r="AG130" i="3"/>
  <c r="AH130" i="3"/>
  <c r="AG203" i="3"/>
  <c r="AH203" i="3"/>
  <c r="AG187" i="3"/>
  <c r="AH187" i="3"/>
  <c r="AG171" i="3"/>
  <c r="AH171" i="3"/>
  <c r="AG155" i="3"/>
  <c r="AH155" i="3"/>
  <c r="AG139" i="3"/>
  <c r="AH139" i="3"/>
  <c r="AG119" i="3"/>
  <c r="AH119" i="3"/>
  <c r="AG120" i="3"/>
  <c r="AH120" i="3"/>
  <c r="AG104" i="3"/>
  <c r="AH104" i="3"/>
  <c r="AG88" i="3"/>
  <c r="AH88" i="3"/>
  <c r="AG72" i="3"/>
  <c r="AH72" i="3"/>
  <c r="AG56" i="3"/>
  <c r="AH56" i="3"/>
  <c r="AG40" i="3"/>
  <c r="AH40" i="3"/>
  <c r="AG24" i="3"/>
  <c r="AH24" i="3"/>
  <c r="AG8" i="3"/>
  <c r="AH8" i="3"/>
  <c r="AG89" i="3"/>
  <c r="AH89" i="3"/>
  <c r="AG73" i="3"/>
  <c r="AH73" i="3"/>
  <c r="AG57" i="3"/>
  <c r="AH57" i="3"/>
  <c r="AG41" i="3"/>
  <c r="AH41" i="3"/>
  <c r="AG21" i="3"/>
  <c r="AH21" i="3"/>
  <c r="AG178" i="3"/>
  <c r="AH178" i="3"/>
  <c r="AG180" i="3"/>
  <c r="AH180" i="3"/>
  <c r="AG148" i="3"/>
  <c r="AH148" i="3"/>
  <c r="AG105" i="3"/>
  <c r="AH105" i="3"/>
  <c r="AG165" i="3"/>
  <c r="AH165" i="3"/>
  <c r="AG114" i="3"/>
  <c r="AH114" i="3"/>
  <c r="AG50" i="3"/>
  <c r="AH50" i="3"/>
  <c r="AH83" i="3"/>
  <c r="AG83" i="3"/>
  <c r="AG19" i="3"/>
  <c r="AH19" i="3"/>
  <c r="AG134" i="3"/>
  <c r="AH134" i="3"/>
  <c r="AG143" i="3"/>
  <c r="AH143" i="3"/>
  <c r="AG92" i="3"/>
  <c r="AH92" i="3"/>
  <c r="AG44" i="3"/>
  <c r="AH44" i="3"/>
  <c r="AH93" i="3"/>
  <c r="AG93" i="3"/>
  <c r="AH61" i="3"/>
  <c r="AG61" i="3"/>
  <c r="AH29" i="3"/>
  <c r="AG29" i="3"/>
  <c r="AG162" i="3"/>
  <c r="AH162" i="3"/>
  <c r="AG172" i="3"/>
  <c r="AH172" i="3"/>
  <c r="AG140" i="3"/>
  <c r="AH140" i="3"/>
  <c r="AG197" i="3"/>
  <c r="AH197" i="3"/>
  <c r="AG149" i="3"/>
  <c r="AH149" i="3"/>
  <c r="AG98" i="3"/>
  <c r="AH98" i="3"/>
  <c r="AH34" i="3"/>
  <c r="AG34" i="3"/>
  <c r="AH67" i="3"/>
  <c r="AG67" i="3"/>
  <c r="AG4" i="3"/>
  <c r="AH4" i="3"/>
  <c r="AG109" i="3"/>
  <c r="AH109" i="3"/>
  <c r="AG159" i="3"/>
  <c r="AH159" i="3"/>
  <c r="AG108" i="3"/>
  <c r="AH108" i="3"/>
  <c r="AG12" i="3"/>
  <c r="AH12" i="3"/>
  <c r="AH186" i="3"/>
  <c r="AG186" i="3"/>
  <c r="AH200" i="3"/>
  <c r="AG200" i="3"/>
  <c r="AH184" i="3"/>
  <c r="AG184" i="3"/>
  <c r="AH168" i="3"/>
  <c r="AG168" i="3"/>
  <c r="AH152" i="3"/>
  <c r="AG152" i="3"/>
  <c r="AH136" i="3"/>
  <c r="AG136" i="3"/>
  <c r="AH113" i="3"/>
  <c r="AG113" i="3"/>
  <c r="AH193" i="3"/>
  <c r="AG193" i="3"/>
  <c r="AG173" i="3"/>
  <c r="AH173" i="3"/>
  <c r="AG141" i="3"/>
  <c r="AH141" i="3"/>
  <c r="AG122" i="3"/>
  <c r="AH122" i="3"/>
  <c r="AG90" i="3"/>
  <c r="AH90" i="3"/>
  <c r="AG58" i="3"/>
  <c r="AH58" i="3"/>
  <c r="AH26" i="3"/>
  <c r="AG26" i="3"/>
  <c r="AH91" i="3"/>
  <c r="AG91" i="3"/>
  <c r="AH59" i="3"/>
  <c r="AG59" i="3"/>
  <c r="AH27" i="3"/>
  <c r="AG27" i="3"/>
  <c r="AH190" i="3"/>
  <c r="AG190" i="3"/>
  <c r="AG142" i="3"/>
  <c r="AH142" i="3"/>
  <c r="AG199" i="3"/>
  <c r="AH199" i="3"/>
  <c r="AG167" i="3"/>
  <c r="AH167" i="3"/>
  <c r="AG135" i="3"/>
  <c r="AH135" i="3"/>
  <c r="AG116" i="3"/>
  <c r="AH116" i="3"/>
  <c r="AG84" i="3"/>
  <c r="AH84" i="3"/>
  <c r="AG52" i="3"/>
  <c r="AH52" i="3"/>
  <c r="AG20" i="3"/>
  <c r="AH20" i="3"/>
  <c r="AG85" i="3"/>
  <c r="AH85" i="3"/>
  <c r="AG53" i="3"/>
  <c r="AH53" i="3"/>
  <c r="AH13" i="3"/>
  <c r="AG13" i="3"/>
  <c r="AH169" i="3"/>
  <c r="AG169" i="3"/>
  <c r="AH153" i="3"/>
  <c r="AG153" i="3"/>
  <c r="AH137" i="3"/>
  <c r="AG137" i="3"/>
  <c r="AH115" i="3"/>
  <c r="AG115" i="3"/>
  <c r="AH118" i="3"/>
  <c r="AG118" i="3"/>
  <c r="AH102" i="3"/>
  <c r="AG102" i="3"/>
  <c r="AH86" i="3"/>
  <c r="AG86" i="3"/>
  <c r="AH70" i="3"/>
  <c r="AG70" i="3"/>
  <c r="AH54" i="3"/>
  <c r="AG54" i="3"/>
  <c r="AG38" i="3"/>
  <c r="AH38" i="3"/>
  <c r="AH22" i="3"/>
  <c r="AG22" i="3"/>
  <c r="AG6" i="3"/>
  <c r="AH6" i="3"/>
  <c r="AG87" i="3"/>
  <c r="AH87" i="3"/>
  <c r="AG71" i="3"/>
  <c r="AH71" i="3"/>
  <c r="AG55" i="3"/>
  <c r="AH55" i="3"/>
  <c r="AG39" i="3"/>
  <c r="AH39" i="3"/>
  <c r="AH23" i="3"/>
  <c r="AG23" i="3"/>
  <c r="AG7" i="3"/>
  <c r="AG182" i="3"/>
  <c r="AH182" i="3"/>
  <c r="AG154" i="3"/>
  <c r="AH154" i="3"/>
  <c r="AG138" i="3"/>
  <c r="AH138" i="3"/>
  <c r="AG117" i="3"/>
  <c r="AH117" i="3"/>
  <c r="AG195" i="3"/>
  <c r="AH195" i="3"/>
  <c r="AG179" i="3"/>
  <c r="AH179" i="3"/>
  <c r="AG163" i="3"/>
  <c r="AH163" i="3"/>
  <c r="AG147" i="3"/>
  <c r="AH147" i="3"/>
  <c r="AG131" i="3"/>
  <c r="AH131" i="3"/>
  <c r="AG103" i="3"/>
  <c r="AH103" i="3"/>
  <c r="AG112" i="3"/>
  <c r="AH112" i="3"/>
  <c r="AG96" i="3"/>
  <c r="AH96" i="3"/>
  <c r="AG80" i="3"/>
  <c r="AH80" i="3"/>
  <c r="AG64" i="3"/>
  <c r="AH64" i="3"/>
  <c r="AG48" i="3"/>
  <c r="AH48" i="3"/>
  <c r="AH32" i="3"/>
  <c r="AG32" i="3"/>
  <c r="AH16" i="3"/>
  <c r="AG16" i="3"/>
  <c r="AG97" i="3"/>
  <c r="AH97" i="3"/>
  <c r="AG81" i="3"/>
  <c r="AH81" i="3"/>
  <c r="AG65" i="3"/>
  <c r="AH65" i="3"/>
  <c r="AG49" i="3"/>
  <c r="AH49" i="3"/>
  <c r="AH33" i="3"/>
  <c r="AG33" i="3"/>
  <c r="AH5" i="3"/>
  <c r="AG5" i="3"/>
  <c r="AL193" i="3" l="1"/>
  <c r="AL161" i="3"/>
  <c r="AL129" i="3"/>
  <c r="AL108" i="3"/>
  <c r="AL92" i="3"/>
  <c r="AL202" i="3"/>
  <c r="AL170" i="3"/>
  <c r="AL138" i="3"/>
  <c r="AL70" i="3"/>
  <c r="AL54" i="3"/>
  <c r="AL203" i="3"/>
  <c r="AL171" i="3"/>
  <c r="AL139" i="3"/>
  <c r="AL113" i="3"/>
  <c r="AL97" i="3"/>
  <c r="AL81" i="3"/>
  <c r="AL180" i="3"/>
  <c r="AL148" i="3"/>
  <c r="AL75" i="3"/>
  <c r="AL59" i="3"/>
  <c r="AL43" i="3"/>
  <c r="O43" i="3" s="1"/>
  <c r="AL197" i="3"/>
  <c r="AL165" i="3"/>
  <c r="AL133" i="3"/>
  <c r="AL110" i="3"/>
  <c r="AL94" i="3"/>
  <c r="AL78" i="3"/>
  <c r="AL174" i="3"/>
  <c r="AL142" i="3"/>
  <c r="AL72" i="3"/>
  <c r="AL56" i="3"/>
  <c r="AL40" i="3"/>
  <c r="AL175" i="3"/>
  <c r="AL143" i="3"/>
  <c r="AL115" i="3"/>
  <c r="AL99" i="3"/>
  <c r="AL83" i="3"/>
  <c r="AL184" i="3"/>
  <c r="AL152" i="3"/>
  <c r="AL120" i="3"/>
  <c r="AL61" i="3"/>
  <c r="AL45" i="3"/>
  <c r="AQ45" i="3" s="1"/>
  <c r="AL29" i="3"/>
  <c r="AQ29" i="3" s="1"/>
  <c r="AL38" i="3"/>
  <c r="O38" i="3" s="1"/>
  <c r="AL11" i="3"/>
  <c r="O11" i="3" s="1"/>
  <c r="AL20" i="3"/>
  <c r="AQ20" i="3" s="1"/>
  <c r="AL25" i="3"/>
  <c r="O25" i="3" s="1"/>
  <c r="AL5" i="3"/>
  <c r="AL201" i="3"/>
  <c r="AL169" i="3"/>
  <c r="AL137" i="3"/>
  <c r="AL112" i="3"/>
  <c r="AL96" i="3"/>
  <c r="AL80" i="3"/>
  <c r="AL178" i="3"/>
  <c r="AL146" i="3"/>
  <c r="AL74" i="3"/>
  <c r="AL58" i="3"/>
  <c r="AL42" i="3"/>
  <c r="AQ42" i="3" s="1"/>
  <c r="AL179" i="3"/>
  <c r="AL147" i="3"/>
  <c r="AL117" i="3"/>
  <c r="AL101" i="3"/>
  <c r="AL85" i="3"/>
  <c r="AL188" i="3"/>
  <c r="AL156" i="3"/>
  <c r="AL124" i="3"/>
  <c r="AL63" i="3"/>
  <c r="AL47" i="3"/>
  <c r="O47" i="3" s="1"/>
  <c r="AL31" i="3"/>
  <c r="AQ31" i="3" s="1"/>
  <c r="AL173" i="3"/>
  <c r="AL141" i="3"/>
  <c r="AL114" i="3"/>
  <c r="AL98" i="3"/>
  <c r="AL82" i="3"/>
  <c r="AL182" i="3"/>
  <c r="AL150" i="3"/>
  <c r="AL76" i="3"/>
  <c r="AL60" i="3"/>
  <c r="AL44" i="3"/>
  <c r="O44" i="3" s="1"/>
  <c r="AL183" i="3"/>
  <c r="AL151" i="3"/>
  <c r="AL119" i="3"/>
  <c r="AL103" i="3"/>
  <c r="AL87" i="3"/>
  <c r="AL192" i="3"/>
  <c r="AL160" i="3"/>
  <c r="AL65" i="3"/>
  <c r="AL33" i="3"/>
  <c r="O33" i="3" s="1"/>
  <c r="AL15" i="3"/>
  <c r="O15" i="3" s="1"/>
  <c r="AL6" i="3"/>
  <c r="AL9" i="3"/>
  <c r="AQ9" i="3" s="1"/>
  <c r="AL17" i="3"/>
  <c r="O17" i="3" s="1"/>
  <c r="AL177" i="3"/>
  <c r="AL145" i="3"/>
  <c r="AL116" i="3"/>
  <c r="AL100" i="3"/>
  <c r="AL84" i="3"/>
  <c r="AL186" i="3"/>
  <c r="AL154" i="3"/>
  <c r="AL122" i="3"/>
  <c r="AL62" i="3"/>
  <c r="AL46" i="3"/>
  <c r="AQ46" i="3" s="1"/>
  <c r="AL187" i="3"/>
  <c r="AL155" i="3"/>
  <c r="AL123" i="3"/>
  <c r="AL105" i="3"/>
  <c r="AL89" i="3"/>
  <c r="AL196" i="3"/>
  <c r="AL164" i="3"/>
  <c r="AL132" i="3"/>
  <c r="AL67" i="3"/>
  <c r="AL51" i="3"/>
  <c r="O51" i="3" s="1"/>
  <c r="AL35" i="3"/>
  <c r="AQ35" i="3" s="1"/>
  <c r="AL181" i="3"/>
  <c r="AL149" i="3"/>
  <c r="AL118" i="3"/>
  <c r="AL102" i="3"/>
  <c r="AL86" i="3"/>
  <c r="AL190" i="3"/>
  <c r="AL158" i="3"/>
  <c r="AL126" i="3"/>
  <c r="AL64" i="3"/>
  <c r="AL48" i="3"/>
  <c r="AQ48" i="3" s="1"/>
  <c r="AL191" i="3"/>
  <c r="AL159" i="3"/>
  <c r="AL127" i="3"/>
  <c r="AL107" i="3"/>
  <c r="AL91" i="3"/>
  <c r="AL200" i="3"/>
  <c r="AL168" i="3"/>
  <c r="AL136" i="3"/>
  <c r="AL69" i="3"/>
  <c r="AL53" i="3"/>
  <c r="AL37" i="3"/>
  <c r="O37" i="3" s="1"/>
  <c r="AL23" i="3"/>
  <c r="O23" i="3" s="1"/>
  <c r="AL22" i="3"/>
  <c r="O22" i="3" s="1"/>
  <c r="AL36" i="3"/>
  <c r="O36" i="3" s="1"/>
  <c r="AL10" i="3"/>
  <c r="AQ10" i="3" s="1"/>
  <c r="AL26" i="3"/>
  <c r="O26" i="3" s="1"/>
  <c r="AL12" i="3"/>
  <c r="AQ12" i="3" s="1"/>
  <c r="AL185" i="3"/>
  <c r="AL153" i="3"/>
  <c r="AL121" i="3"/>
  <c r="AL104" i="3"/>
  <c r="AL88" i="3"/>
  <c r="AL194" i="3"/>
  <c r="AL162" i="3"/>
  <c r="AL130" i="3"/>
  <c r="AL66" i="3"/>
  <c r="AL50" i="3"/>
  <c r="O50" i="3" s="1"/>
  <c r="AL195" i="3"/>
  <c r="AL163" i="3"/>
  <c r="AL131" i="3"/>
  <c r="AL109" i="3"/>
  <c r="AL93" i="3"/>
  <c r="AL77" i="3"/>
  <c r="AL172" i="3"/>
  <c r="AL140" i="3"/>
  <c r="AL71" i="3"/>
  <c r="AL55" i="3"/>
  <c r="AL39" i="3"/>
  <c r="AL189" i="3"/>
  <c r="AL157" i="3"/>
  <c r="AL125" i="3"/>
  <c r="AL106" i="3"/>
  <c r="AL90" i="3"/>
  <c r="AL198" i="3"/>
  <c r="AL166" i="3"/>
  <c r="AL134" i="3"/>
  <c r="AL68" i="3"/>
  <c r="AL52" i="3"/>
  <c r="AL199" i="3"/>
  <c r="AL167" i="3"/>
  <c r="AL135" i="3"/>
  <c r="AL111" i="3"/>
  <c r="AL95" i="3"/>
  <c r="AL79" i="3"/>
  <c r="AL176" i="3"/>
  <c r="AL144" i="3"/>
  <c r="AL73" i="3"/>
  <c r="AL57" i="3"/>
  <c r="AL41" i="3"/>
  <c r="O41" i="3" s="1"/>
  <c r="AL27" i="3"/>
  <c r="O27" i="3" s="1"/>
  <c r="AL30" i="3"/>
  <c r="AQ30" i="3" s="1"/>
  <c r="AL7" i="3"/>
  <c r="O7" i="3" s="1"/>
  <c r="AL14" i="3"/>
  <c r="AQ14" i="3" s="1"/>
  <c r="AL21" i="3"/>
  <c r="AQ21" i="3" s="1"/>
  <c r="AL18" i="3"/>
  <c r="AQ18" i="3" s="1"/>
  <c r="AL32" i="3"/>
  <c r="AQ32" i="3" s="1"/>
  <c r="AL8" i="3"/>
  <c r="AQ8" i="3" s="1"/>
  <c r="AL13" i="3"/>
  <c r="O13" i="3" s="1"/>
  <c r="AL4" i="3"/>
  <c r="O4" i="3" s="1"/>
  <c r="AL128" i="3"/>
  <c r="AL49" i="3"/>
  <c r="O49" i="3" s="1"/>
  <c r="AL19" i="3"/>
  <c r="AQ19" i="3" s="1"/>
  <c r="AL28" i="3"/>
  <c r="O28" i="3" s="1"/>
  <c r="AL34" i="3"/>
  <c r="AQ34" i="3" s="1"/>
  <c r="AL16" i="3"/>
  <c r="O16" i="3" s="1"/>
  <c r="AL24" i="3"/>
  <c r="O24" i="3" s="1"/>
  <c r="O40" i="3" l="1"/>
  <c r="O241" i="3" s="1"/>
  <c r="AQ40" i="3"/>
  <c r="O39" i="3"/>
  <c r="AQ39" i="3"/>
  <c r="O6" i="3"/>
  <c r="O207" i="3" s="1"/>
  <c r="AQ6" i="3"/>
  <c r="AQ5" i="3"/>
  <c r="O205" i="3"/>
  <c r="AQ4" i="3"/>
  <c r="AO19" i="3"/>
  <c r="O220" i="3"/>
  <c r="AO21" i="3"/>
  <c r="O222" i="3"/>
  <c r="AO27" i="3"/>
  <c r="O228" i="3"/>
  <c r="AO39" i="3"/>
  <c r="O240" i="3"/>
  <c r="AO23" i="3"/>
  <c r="O224" i="3"/>
  <c r="AO15" i="3"/>
  <c r="O216" i="3"/>
  <c r="AO31" i="3"/>
  <c r="O232" i="3"/>
  <c r="AO5" i="3"/>
  <c r="O206" i="3"/>
  <c r="O213" i="3"/>
  <c r="AO17" i="3"/>
  <c r="O218" i="3"/>
  <c r="AO33" i="3"/>
  <c r="O234" i="3"/>
  <c r="O212" i="3"/>
  <c r="AO9" i="3"/>
  <c r="AO32" i="3"/>
  <c r="AO36" i="3"/>
  <c r="AO20" i="3"/>
  <c r="AO38" i="3"/>
  <c r="AO40" i="3"/>
  <c r="AO28" i="3"/>
  <c r="AO8" i="3"/>
  <c r="AO14" i="3"/>
  <c r="AO22" i="3"/>
  <c r="O225" i="3"/>
  <c r="AO24" i="3"/>
  <c r="O235" i="3"/>
  <c r="AO34" i="3"/>
  <c r="O329" i="3"/>
  <c r="AO128" i="3"/>
  <c r="O214" i="3"/>
  <c r="AO13" i="3"/>
  <c r="O208" i="3"/>
  <c r="AO7" i="3"/>
  <c r="O258" i="3"/>
  <c r="AO57" i="3"/>
  <c r="O345" i="3"/>
  <c r="AO144" i="3"/>
  <c r="O280" i="3"/>
  <c r="AO79" i="3"/>
  <c r="O312" i="3"/>
  <c r="AO111" i="3"/>
  <c r="O368" i="3"/>
  <c r="AO167" i="3"/>
  <c r="O253" i="3"/>
  <c r="AO52" i="3"/>
  <c r="O335" i="3"/>
  <c r="AO134" i="3"/>
  <c r="O399" i="3"/>
  <c r="AO198" i="3"/>
  <c r="O307" i="3"/>
  <c r="AO106" i="3"/>
  <c r="O358" i="3"/>
  <c r="AO157" i="3"/>
  <c r="O272" i="3"/>
  <c r="AO71" i="3"/>
  <c r="O373" i="3"/>
  <c r="AO172" i="3"/>
  <c r="O294" i="3"/>
  <c r="AO93" i="3"/>
  <c r="O332" i="3"/>
  <c r="AO131" i="3"/>
  <c r="O396" i="3"/>
  <c r="AO195" i="3"/>
  <c r="O267" i="3"/>
  <c r="AO66" i="3"/>
  <c r="O363" i="3"/>
  <c r="AO162" i="3"/>
  <c r="O289" i="3"/>
  <c r="AO88" i="3"/>
  <c r="O322" i="3"/>
  <c r="AO121" i="3"/>
  <c r="O386" i="3"/>
  <c r="AO185" i="3"/>
  <c r="O227" i="3"/>
  <c r="AO26" i="3"/>
  <c r="O254" i="3"/>
  <c r="AO53" i="3"/>
  <c r="O337" i="3"/>
  <c r="AO136" i="3"/>
  <c r="O401" i="3"/>
  <c r="AO200" i="3"/>
  <c r="O308" i="3"/>
  <c r="AO107" i="3"/>
  <c r="O360" i="3"/>
  <c r="AO159" i="3"/>
  <c r="O249" i="3"/>
  <c r="AO48" i="3"/>
  <c r="O327" i="3"/>
  <c r="AO126" i="3"/>
  <c r="O391" i="3"/>
  <c r="AO190" i="3"/>
  <c r="O303" i="3"/>
  <c r="AO102" i="3"/>
  <c r="O350" i="3"/>
  <c r="AO149" i="3"/>
  <c r="O236" i="3"/>
  <c r="AO35" i="3"/>
  <c r="O268" i="3"/>
  <c r="AO67" i="3"/>
  <c r="O365" i="3"/>
  <c r="AO164" i="3"/>
  <c r="O290" i="3"/>
  <c r="AO89" i="3"/>
  <c r="O324" i="3"/>
  <c r="AO123" i="3"/>
  <c r="O388" i="3"/>
  <c r="AO187" i="3"/>
  <c r="O263" i="3"/>
  <c r="AO62" i="3"/>
  <c r="O355" i="3"/>
  <c r="AO154" i="3"/>
  <c r="O285" i="3"/>
  <c r="AO84" i="3"/>
  <c r="O317" i="3"/>
  <c r="AO116" i="3"/>
  <c r="O378" i="3"/>
  <c r="AO177" i="3"/>
  <c r="O266" i="3"/>
  <c r="AO65" i="3"/>
  <c r="O393" i="3"/>
  <c r="AO192" i="3"/>
  <c r="O304" i="3"/>
  <c r="AO103" i="3"/>
  <c r="O352" i="3"/>
  <c r="AO151" i="3"/>
  <c r="O245" i="3"/>
  <c r="AO44" i="3"/>
  <c r="O277" i="3"/>
  <c r="AO76" i="3"/>
  <c r="O383" i="3"/>
  <c r="AO182" i="3"/>
  <c r="O299" i="3"/>
  <c r="AO98" i="3"/>
  <c r="O342" i="3"/>
  <c r="AO141" i="3"/>
  <c r="O264" i="3"/>
  <c r="AO63" i="3"/>
  <c r="O357" i="3"/>
  <c r="AO156" i="3"/>
  <c r="O286" i="3"/>
  <c r="AO85" i="3"/>
  <c r="O318" i="3"/>
  <c r="AO117" i="3"/>
  <c r="O380" i="3"/>
  <c r="AO179" i="3"/>
  <c r="O259" i="3"/>
  <c r="AO58" i="3"/>
  <c r="O347" i="3"/>
  <c r="AO146" i="3"/>
  <c r="O281" i="3"/>
  <c r="AO80" i="3"/>
  <c r="O313" i="3"/>
  <c r="AO112" i="3"/>
  <c r="O370" i="3"/>
  <c r="AO169" i="3"/>
  <c r="O246" i="3"/>
  <c r="AO45" i="3"/>
  <c r="O321" i="3"/>
  <c r="AO120" i="3"/>
  <c r="O385" i="3"/>
  <c r="AO184" i="3"/>
  <c r="O300" i="3"/>
  <c r="AO99" i="3"/>
  <c r="O344" i="3"/>
  <c r="AO143" i="3"/>
  <c r="O273" i="3"/>
  <c r="AO72" i="3"/>
  <c r="O375" i="3"/>
  <c r="AO174" i="3"/>
  <c r="O295" i="3"/>
  <c r="AO94" i="3"/>
  <c r="O334" i="3"/>
  <c r="AO133" i="3"/>
  <c r="O398" i="3"/>
  <c r="AO197" i="3"/>
  <c r="O260" i="3"/>
  <c r="AO59" i="3"/>
  <c r="O349" i="3"/>
  <c r="AO148" i="3"/>
  <c r="O282" i="3"/>
  <c r="AO81" i="3"/>
  <c r="O314" i="3"/>
  <c r="AO113" i="3"/>
  <c r="O372" i="3"/>
  <c r="AO171" i="3"/>
  <c r="O255" i="3"/>
  <c r="AO54" i="3"/>
  <c r="O339" i="3"/>
  <c r="AO138" i="3"/>
  <c r="O403" i="3"/>
  <c r="AO202" i="3"/>
  <c r="O309" i="3"/>
  <c r="AO108" i="3"/>
  <c r="O362" i="3"/>
  <c r="AO161" i="3"/>
  <c r="O217" i="3"/>
  <c r="AO16" i="3"/>
  <c r="O250" i="3"/>
  <c r="AO49" i="3"/>
  <c r="O219" i="3"/>
  <c r="AO18" i="3"/>
  <c r="O231" i="3"/>
  <c r="AO30" i="3"/>
  <c r="O242" i="3"/>
  <c r="AO41" i="3"/>
  <c r="O274" i="3"/>
  <c r="AO73" i="3"/>
  <c r="O377" i="3"/>
  <c r="AO176" i="3"/>
  <c r="O296" i="3"/>
  <c r="AO95" i="3"/>
  <c r="O336" i="3"/>
  <c r="AO135" i="3"/>
  <c r="O400" i="3"/>
  <c r="AO199" i="3"/>
  <c r="O269" i="3"/>
  <c r="AO68" i="3"/>
  <c r="O367" i="3"/>
  <c r="AO166" i="3"/>
  <c r="O291" i="3"/>
  <c r="AO90" i="3"/>
  <c r="O326" i="3"/>
  <c r="AO125" i="3"/>
  <c r="O390" i="3"/>
  <c r="AO189" i="3"/>
  <c r="O256" i="3"/>
  <c r="AO55" i="3"/>
  <c r="O341" i="3"/>
  <c r="AO140" i="3"/>
  <c r="O278" i="3"/>
  <c r="AO77" i="3"/>
  <c r="O310" i="3"/>
  <c r="AO109" i="3"/>
  <c r="O364" i="3"/>
  <c r="AO163" i="3"/>
  <c r="O251" i="3"/>
  <c r="AO50" i="3"/>
  <c r="O331" i="3"/>
  <c r="AO130" i="3"/>
  <c r="O395" i="3"/>
  <c r="AO194" i="3"/>
  <c r="O305" i="3"/>
  <c r="AO104" i="3"/>
  <c r="O354" i="3"/>
  <c r="AO153" i="3"/>
  <c r="AO12" i="3"/>
  <c r="O211" i="3"/>
  <c r="AO10" i="3"/>
  <c r="O238" i="3"/>
  <c r="AO37" i="3"/>
  <c r="O270" i="3"/>
  <c r="AO69" i="3"/>
  <c r="O369" i="3"/>
  <c r="AO168" i="3"/>
  <c r="O292" i="3"/>
  <c r="AO91" i="3"/>
  <c r="O328" i="3"/>
  <c r="AO127" i="3"/>
  <c r="O392" i="3"/>
  <c r="AO191" i="3"/>
  <c r="O265" i="3"/>
  <c r="AO64" i="3"/>
  <c r="O359" i="3"/>
  <c r="AO158" i="3"/>
  <c r="O287" i="3"/>
  <c r="AO86" i="3"/>
  <c r="O319" i="3"/>
  <c r="AO118" i="3"/>
  <c r="O382" i="3"/>
  <c r="AO181" i="3"/>
  <c r="O252" i="3"/>
  <c r="AO51" i="3"/>
  <c r="O333" i="3"/>
  <c r="AO132" i="3"/>
  <c r="O397" i="3"/>
  <c r="AO196" i="3"/>
  <c r="O306" i="3"/>
  <c r="AO105" i="3"/>
  <c r="O356" i="3"/>
  <c r="AO155" i="3"/>
  <c r="O247" i="3"/>
  <c r="AO46" i="3"/>
  <c r="O323" i="3"/>
  <c r="AO122" i="3"/>
  <c r="O387" i="3"/>
  <c r="AO186" i="3"/>
  <c r="O301" i="3"/>
  <c r="AO100" i="3"/>
  <c r="O346" i="3"/>
  <c r="AO145" i="3"/>
  <c r="AO6" i="3"/>
  <c r="O361" i="3"/>
  <c r="AO160" i="3"/>
  <c r="O288" i="3"/>
  <c r="AO87" i="3"/>
  <c r="O320" i="3"/>
  <c r="AO119" i="3"/>
  <c r="O384" i="3"/>
  <c r="AO183" i="3"/>
  <c r="O261" i="3"/>
  <c r="AO60" i="3"/>
  <c r="O351" i="3"/>
  <c r="AO150" i="3"/>
  <c r="O283" i="3"/>
  <c r="AO82" i="3"/>
  <c r="O315" i="3"/>
  <c r="AO114" i="3"/>
  <c r="O374" i="3"/>
  <c r="AO173" i="3"/>
  <c r="O248" i="3"/>
  <c r="AO47" i="3"/>
  <c r="O325" i="3"/>
  <c r="AO124" i="3"/>
  <c r="O389" i="3"/>
  <c r="AO188" i="3"/>
  <c r="O302" i="3"/>
  <c r="AO101" i="3"/>
  <c r="O348" i="3"/>
  <c r="AO147" i="3"/>
  <c r="O243" i="3"/>
  <c r="AO42" i="3"/>
  <c r="O275" i="3"/>
  <c r="AO74" i="3"/>
  <c r="O379" i="3"/>
  <c r="AO178" i="3"/>
  <c r="O297" i="3"/>
  <c r="AO96" i="3"/>
  <c r="O338" i="3"/>
  <c r="AO137" i="3"/>
  <c r="O402" i="3"/>
  <c r="AO201" i="3"/>
  <c r="O226" i="3"/>
  <c r="AO25" i="3"/>
  <c r="AO11" i="3"/>
  <c r="O230" i="3"/>
  <c r="AO29" i="3"/>
  <c r="O262" i="3"/>
  <c r="AO61" i="3"/>
  <c r="O353" i="3"/>
  <c r="AO152" i="3"/>
  <c r="O284" i="3"/>
  <c r="AO83" i="3"/>
  <c r="O316" i="3"/>
  <c r="AO115" i="3"/>
  <c r="O376" i="3"/>
  <c r="AO175" i="3"/>
  <c r="O257" i="3"/>
  <c r="AO56" i="3"/>
  <c r="O343" i="3"/>
  <c r="AO142" i="3"/>
  <c r="O279" i="3"/>
  <c r="AO78" i="3"/>
  <c r="O311" i="3"/>
  <c r="AO110" i="3"/>
  <c r="O366" i="3"/>
  <c r="AO165" i="3"/>
  <c r="O244" i="3"/>
  <c r="AO43" i="3"/>
  <c r="O276" i="3"/>
  <c r="AO75" i="3"/>
  <c r="O381" i="3"/>
  <c r="AO180" i="3"/>
  <c r="O298" i="3"/>
  <c r="AO97" i="3"/>
  <c r="O340" i="3"/>
  <c r="AO139" i="3"/>
  <c r="O404" i="3"/>
  <c r="AO203" i="3"/>
  <c r="O271" i="3"/>
  <c r="AO70" i="3"/>
  <c r="O371" i="3"/>
  <c r="AO170" i="3"/>
  <c r="O293" i="3"/>
  <c r="AO92" i="3"/>
  <c r="O330" i="3"/>
  <c r="AO129" i="3"/>
  <c r="O394" i="3"/>
  <c r="AO193" i="3"/>
  <c r="AO4" i="3"/>
  <c r="O239" i="3"/>
  <c r="O237" i="3"/>
  <c r="O233" i="3"/>
  <c r="O229" i="3"/>
  <c r="O223" i="3"/>
  <c r="O221" i="3"/>
  <c r="O215" i="3"/>
  <c r="O210" i="3"/>
  <c r="O209" i="3"/>
  <c r="AN24" i="3"/>
  <c r="AM24" i="3"/>
  <c r="AN34" i="3"/>
  <c r="AM34" i="3"/>
  <c r="AN19" i="3"/>
  <c r="AM19" i="3"/>
  <c r="AM128" i="3"/>
  <c r="AN128" i="3"/>
  <c r="AM13" i="3"/>
  <c r="AN13" i="3"/>
  <c r="AN32" i="3"/>
  <c r="AM32" i="3"/>
  <c r="AN21" i="3"/>
  <c r="AM21" i="3"/>
  <c r="AN7" i="3"/>
  <c r="AM7" i="3"/>
  <c r="AN27" i="3"/>
  <c r="AM27" i="3"/>
  <c r="AN57" i="3"/>
  <c r="AM57" i="3"/>
  <c r="AM144" i="3"/>
  <c r="AN144" i="3"/>
  <c r="AN79" i="3"/>
  <c r="AM79" i="3"/>
  <c r="AM111" i="3"/>
  <c r="AN111" i="3"/>
  <c r="AN167" i="3"/>
  <c r="AM167" i="3"/>
  <c r="AM52" i="3"/>
  <c r="AN52" i="3"/>
  <c r="AN134" i="3"/>
  <c r="AM134" i="3"/>
  <c r="AN198" i="3"/>
  <c r="AM198" i="3"/>
  <c r="AN106" i="3"/>
  <c r="AM106" i="3"/>
  <c r="AM157" i="3"/>
  <c r="AN157" i="3"/>
  <c r="AN39" i="3"/>
  <c r="AM39" i="3"/>
  <c r="AM71" i="3"/>
  <c r="AN71" i="3"/>
  <c r="AN172" i="3"/>
  <c r="AM172" i="3"/>
  <c r="AM93" i="3"/>
  <c r="AN93" i="3"/>
  <c r="AM131" i="3"/>
  <c r="AN131" i="3"/>
  <c r="AM195" i="3"/>
  <c r="AN195" i="3"/>
  <c r="AN66" i="3"/>
  <c r="AM66" i="3"/>
  <c r="AM162" i="3"/>
  <c r="AN162" i="3"/>
  <c r="AM88" i="3"/>
  <c r="AN88" i="3"/>
  <c r="AM121" i="3"/>
  <c r="AN121" i="3"/>
  <c r="AN185" i="3"/>
  <c r="AM185" i="3"/>
  <c r="AM26" i="3"/>
  <c r="AN26" i="3"/>
  <c r="AN36" i="3"/>
  <c r="AM36" i="3"/>
  <c r="AN23" i="3"/>
  <c r="AM23" i="3"/>
  <c r="AM53" i="3"/>
  <c r="AN53" i="3"/>
  <c r="AM136" i="3"/>
  <c r="AN136" i="3"/>
  <c r="AM200" i="3"/>
  <c r="AN200" i="3"/>
  <c r="AM107" i="3"/>
  <c r="AN107" i="3"/>
  <c r="AN159" i="3"/>
  <c r="AM159" i="3"/>
  <c r="AM48" i="3"/>
  <c r="AN48" i="3"/>
  <c r="AN126" i="3"/>
  <c r="AM126" i="3"/>
  <c r="AN190" i="3"/>
  <c r="AM190" i="3"/>
  <c r="AN102" i="3"/>
  <c r="AM102" i="3"/>
  <c r="AM149" i="3"/>
  <c r="AN149" i="3"/>
  <c r="AN35" i="3"/>
  <c r="AM35" i="3"/>
  <c r="AM67" i="3"/>
  <c r="AN67" i="3"/>
  <c r="AN164" i="3"/>
  <c r="AM164" i="3"/>
  <c r="AN89" i="3"/>
  <c r="AM89" i="3"/>
  <c r="AN123" i="3"/>
  <c r="AM123" i="3"/>
  <c r="AN187" i="3"/>
  <c r="AM187" i="3"/>
  <c r="AM62" i="3"/>
  <c r="AN62" i="3"/>
  <c r="AM154" i="3"/>
  <c r="AN154" i="3"/>
  <c r="AN84" i="3"/>
  <c r="AM84" i="3"/>
  <c r="AN116" i="3"/>
  <c r="AM116" i="3"/>
  <c r="AM177" i="3"/>
  <c r="AN177" i="3"/>
  <c r="AN9" i="3"/>
  <c r="AM9" i="3"/>
  <c r="AN15" i="3"/>
  <c r="AM15" i="3"/>
  <c r="AN65" i="3"/>
  <c r="AM65" i="3"/>
  <c r="AM192" i="3"/>
  <c r="AN192" i="3"/>
  <c r="AM103" i="3"/>
  <c r="AN103" i="3"/>
  <c r="AN151" i="3"/>
  <c r="AM151" i="3"/>
  <c r="AM44" i="3"/>
  <c r="AN44" i="3"/>
  <c r="AM76" i="3"/>
  <c r="AN76" i="3"/>
  <c r="AN182" i="3"/>
  <c r="AM182" i="3"/>
  <c r="AM98" i="3"/>
  <c r="AN98" i="3"/>
  <c r="AM141" i="3"/>
  <c r="AN141" i="3"/>
  <c r="AN31" i="3"/>
  <c r="AM31" i="3"/>
  <c r="AM63" i="3"/>
  <c r="AN63" i="3"/>
  <c r="AN156" i="3"/>
  <c r="AM156" i="3"/>
  <c r="AM85" i="3"/>
  <c r="AN85" i="3"/>
  <c r="AN117" i="3"/>
  <c r="AM117" i="3"/>
  <c r="AM179" i="3"/>
  <c r="AN179" i="3"/>
  <c r="AN58" i="3"/>
  <c r="AM58" i="3"/>
  <c r="AN146" i="3"/>
  <c r="AM146" i="3"/>
  <c r="AN80" i="3"/>
  <c r="AM80" i="3"/>
  <c r="AM112" i="3"/>
  <c r="AN112" i="3"/>
  <c r="AM169" i="3"/>
  <c r="AN169" i="3"/>
  <c r="AM5" i="3"/>
  <c r="AN5" i="3"/>
  <c r="AM20" i="3"/>
  <c r="AN20" i="3"/>
  <c r="AN38" i="3"/>
  <c r="AM38" i="3"/>
  <c r="AM45" i="3"/>
  <c r="AN45" i="3"/>
  <c r="AM120" i="3"/>
  <c r="AN120" i="3"/>
  <c r="AM184" i="3"/>
  <c r="AN184" i="3"/>
  <c r="AN99" i="3"/>
  <c r="AM99" i="3"/>
  <c r="AN143" i="3"/>
  <c r="AM143" i="3"/>
  <c r="AM40" i="3"/>
  <c r="AN40" i="3"/>
  <c r="AN72" i="3"/>
  <c r="AM72" i="3"/>
  <c r="AM174" i="3"/>
  <c r="AN174" i="3"/>
  <c r="AN94" i="3"/>
  <c r="AM94" i="3"/>
  <c r="AN133" i="3"/>
  <c r="AM133" i="3"/>
  <c r="AN197" i="3"/>
  <c r="AM197" i="3"/>
  <c r="AN59" i="3"/>
  <c r="AM59" i="3"/>
  <c r="AM148" i="3"/>
  <c r="AN148" i="3"/>
  <c r="AN81" i="3"/>
  <c r="AM81" i="3"/>
  <c r="AN113" i="3"/>
  <c r="AM113" i="3"/>
  <c r="AM171" i="3"/>
  <c r="AN171" i="3"/>
  <c r="AN54" i="3"/>
  <c r="AM54" i="3"/>
  <c r="AM138" i="3"/>
  <c r="AN138" i="3"/>
  <c r="AN202" i="3"/>
  <c r="AM202" i="3"/>
  <c r="AN108" i="3"/>
  <c r="AM108" i="3"/>
  <c r="AM161" i="3"/>
  <c r="AN161" i="3"/>
  <c r="AM16" i="3"/>
  <c r="AN16" i="3"/>
  <c r="AN28" i="3"/>
  <c r="AM28" i="3"/>
  <c r="AM49" i="3"/>
  <c r="AN49" i="3"/>
  <c r="AM4" i="3"/>
  <c r="AN4" i="3"/>
  <c r="AN8" i="3"/>
  <c r="AM8" i="3"/>
  <c r="AN18" i="3"/>
  <c r="AM18" i="3"/>
  <c r="AM14" i="3"/>
  <c r="AN14" i="3"/>
  <c r="AN30" i="3"/>
  <c r="AM30" i="3"/>
  <c r="AM41" i="3"/>
  <c r="AN41" i="3"/>
  <c r="AN73" i="3"/>
  <c r="AM73" i="3"/>
  <c r="AM176" i="3"/>
  <c r="AN176" i="3"/>
  <c r="AN95" i="3"/>
  <c r="AM95" i="3"/>
  <c r="AN135" i="3"/>
  <c r="AM135" i="3"/>
  <c r="AN199" i="3"/>
  <c r="AM199" i="3"/>
  <c r="AM68" i="3"/>
  <c r="AN68" i="3"/>
  <c r="AN166" i="3"/>
  <c r="AM166" i="3"/>
  <c r="AM90" i="3"/>
  <c r="AN90" i="3"/>
  <c r="AM125" i="3"/>
  <c r="AN125" i="3"/>
  <c r="AM189" i="3"/>
  <c r="AN189" i="3"/>
  <c r="AM55" i="3"/>
  <c r="AN55" i="3"/>
  <c r="AN140" i="3"/>
  <c r="AM140" i="3"/>
  <c r="AM77" i="3"/>
  <c r="AN77" i="3"/>
  <c r="AN109" i="3"/>
  <c r="AM109" i="3"/>
  <c r="AM163" i="3"/>
  <c r="AN163" i="3"/>
  <c r="AN50" i="3"/>
  <c r="AM50" i="3"/>
  <c r="AM130" i="3"/>
  <c r="AN130" i="3"/>
  <c r="AN194" i="3"/>
  <c r="AM194" i="3"/>
  <c r="AM104" i="3"/>
  <c r="AN104" i="3"/>
  <c r="AN153" i="3"/>
  <c r="AM153" i="3"/>
  <c r="AN12" i="3"/>
  <c r="AM12" i="3"/>
  <c r="AN10" i="3"/>
  <c r="AM10" i="3"/>
  <c r="AN22" i="3"/>
  <c r="AM22" i="3"/>
  <c r="AM37" i="3"/>
  <c r="AN37" i="3"/>
  <c r="AN69" i="3"/>
  <c r="AM69" i="3"/>
  <c r="AM168" i="3"/>
  <c r="AN168" i="3"/>
  <c r="AN91" i="3"/>
  <c r="AM91" i="3"/>
  <c r="AN127" i="3"/>
  <c r="AM127" i="3"/>
  <c r="AN191" i="3"/>
  <c r="AM191" i="3"/>
  <c r="AM64" i="3"/>
  <c r="AN64" i="3"/>
  <c r="AN158" i="3"/>
  <c r="AM158" i="3"/>
  <c r="AM86" i="3"/>
  <c r="AN86" i="3"/>
  <c r="AN118" i="3"/>
  <c r="AM118" i="3"/>
  <c r="AM181" i="3"/>
  <c r="AN181" i="3"/>
  <c r="AN51" i="3"/>
  <c r="AM51" i="3"/>
  <c r="AN132" i="3"/>
  <c r="AM132" i="3"/>
  <c r="AN196" i="3"/>
  <c r="AM196" i="3"/>
  <c r="AM105" i="3"/>
  <c r="AN105" i="3"/>
  <c r="AN155" i="3"/>
  <c r="AM155" i="3"/>
  <c r="AM46" i="3"/>
  <c r="AN46" i="3"/>
  <c r="AN122" i="3"/>
  <c r="AM122" i="3"/>
  <c r="AM186" i="3"/>
  <c r="AN186" i="3"/>
  <c r="AN100" i="3"/>
  <c r="AM100" i="3"/>
  <c r="AM145" i="3"/>
  <c r="AN145" i="3"/>
  <c r="AM17" i="3"/>
  <c r="AN17" i="3"/>
  <c r="AN6" i="3"/>
  <c r="AM6" i="3"/>
  <c r="AM33" i="3"/>
  <c r="AN33" i="3"/>
  <c r="AM160" i="3"/>
  <c r="AN160" i="3"/>
  <c r="AN87" i="3"/>
  <c r="AM87" i="3"/>
  <c r="AN119" i="3"/>
  <c r="AM119" i="3"/>
  <c r="AN183" i="3"/>
  <c r="AM183" i="3"/>
  <c r="AM60" i="3"/>
  <c r="AN60" i="3"/>
  <c r="AN150" i="3"/>
  <c r="AM150" i="3"/>
  <c r="AM82" i="3"/>
  <c r="AN82" i="3"/>
  <c r="AN114" i="3"/>
  <c r="AM114" i="3"/>
  <c r="AM173" i="3"/>
  <c r="AN173" i="3"/>
  <c r="AN47" i="3"/>
  <c r="AM47" i="3"/>
  <c r="AN124" i="3"/>
  <c r="AM124" i="3"/>
  <c r="AN188" i="3"/>
  <c r="AM188" i="3"/>
  <c r="AM101" i="3"/>
  <c r="AN101" i="3"/>
  <c r="AM147" i="3"/>
  <c r="AN147" i="3"/>
  <c r="AN42" i="3"/>
  <c r="AM42" i="3"/>
  <c r="AM74" i="3"/>
  <c r="AN74" i="3"/>
  <c r="AN178" i="3"/>
  <c r="AM178" i="3"/>
  <c r="AN96" i="3"/>
  <c r="AM96" i="3"/>
  <c r="AN137" i="3"/>
  <c r="AM137" i="3"/>
  <c r="AM201" i="3"/>
  <c r="AN201" i="3"/>
  <c r="AM25" i="3"/>
  <c r="AN25" i="3"/>
  <c r="AN11" i="3"/>
  <c r="AM11" i="3"/>
  <c r="AM29" i="3"/>
  <c r="AN29" i="3"/>
  <c r="AN61" i="3"/>
  <c r="AM61" i="3"/>
  <c r="AM152" i="3"/>
  <c r="AN152" i="3"/>
  <c r="AN83" i="3"/>
  <c r="AM83" i="3"/>
  <c r="AM115" i="3"/>
  <c r="AN115" i="3"/>
  <c r="AN175" i="3"/>
  <c r="AM175" i="3"/>
  <c r="AM56" i="3"/>
  <c r="AN56" i="3"/>
  <c r="AM142" i="3"/>
  <c r="AN142" i="3"/>
  <c r="AN78" i="3"/>
  <c r="AM78" i="3"/>
  <c r="AM110" i="3"/>
  <c r="AN110" i="3"/>
  <c r="AN165" i="3"/>
  <c r="AM165" i="3"/>
  <c r="AM43" i="3"/>
  <c r="AN43" i="3"/>
  <c r="AN75" i="3"/>
  <c r="AM75" i="3"/>
  <c r="AM180" i="3"/>
  <c r="AN180" i="3"/>
  <c r="AM97" i="3"/>
  <c r="AN97" i="3"/>
  <c r="AM139" i="3"/>
  <c r="AN139" i="3"/>
  <c r="AM203" i="3"/>
  <c r="AN203" i="3"/>
  <c r="AN70" i="3"/>
  <c r="AM70" i="3"/>
  <c r="AN170" i="3"/>
  <c r="AM170" i="3"/>
  <c r="AM92" i="3"/>
  <c r="AN92" i="3"/>
  <c r="AN129" i="3"/>
  <c r="AM129" i="3"/>
  <c r="AN193" i="3"/>
  <c r="AM193" i="3"/>
  <c r="AR4" i="3" l="1"/>
  <c r="P4" i="3" s="1"/>
  <c r="AR17" i="3"/>
  <c r="P17" i="3" s="1"/>
  <c r="AR11" i="3"/>
  <c r="AW11" i="3" s="1"/>
  <c r="AR201" i="3"/>
  <c r="AR193" i="3"/>
  <c r="AR185" i="3"/>
  <c r="AR177" i="3"/>
  <c r="AR169" i="3"/>
  <c r="AR161" i="3"/>
  <c r="AR153" i="3"/>
  <c r="AR145" i="3"/>
  <c r="AR137" i="3"/>
  <c r="AR129" i="3"/>
  <c r="AR121" i="3"/>
  <c r="AR113" i="3"/>
  <c r="AR105" i="3"/>
  <c r="AR97" i="3"/>
  <c r="AR89" i="3"/>
  <c r="AR81" i="3"/>
  <c r="AR10" i="3"/>
  <c r="P10" i="3" s="1"/>
  <c r="AR202" i="3"/>
  <c r="AR194" i="3"/>
  <c r="AR186" i="3"/>
  <c r="AR178" i="3"/>
  <c r="AR170" i="3"/>
  <c r="AR162" i="3"/>
  <c r="AR154" i="3"/>
  <c r="AR146" i="3"/>
  <c r="AR138" i="3"/>
  <c r="AR130" i="3"/>
  <c r="AR122" i="3"/>
  <c r="AR114" i="3"/>
  <c r="AR106" i="3"/>
  <c r="AR98" i="3"/>
  <c r="AR90" i="3"/>
  <c r="AR82" i="3"/>
  <c r="AR74" i="3"/>
  <c r="AR66" i="3"/>
  <c r="AR58" i="3"/>
  <c r="AR50" i="3"/>
  <c r="AR71" i="3"/>
  <c r="AR55" i="3"/>
  <c r="AR43" i="3"/>
  <c r="AR23" i="3"/>
  <c r="AW23" i="3" s="1"/>
  <c r="AR31" i="3"/>
  <c r="AR39" i="3"/>
  <c r="AR65" i="3"/>
  <c r="AR49" i="3"/>
  <c r="AR18" i="3"/>
  <c r="P18" i="3" s="1"/>
  <c r="AR26" i="3"/>
  <c r="AW26" i="3" s="1"/>
  <c r="AR34" i="3"/>
  <c r="AR5" i="3"/>
  <c r="AR13" i="3"/>
  <c r="AW13" i="3" s="1"/>
  <c r="AR199" i="3"/>
  <c r="AR191" i="3"/>
  <c r="AR183" i="3"/>
  <c r="AR175" i="3"/>
  <c r="AR167" i="3"/>
  <c r="AR159" i="3"/>
  <c r="AR151" i="3"/>
  <c r="AR143" i="3"/>
  <c r="AR135" i="3"/>
  <c r="AR127" i="3"/>
  <c r="AR119" i="3"/>
  <c r="AR111" i="3"/>
  <c r="AR103" i="3"/>
  <c r="AR95" i="3"/>
  <c r="AR87" i="3"/>
  <c r="AR12" i="3"/>
  <c r="P12" i="3" s="1"/>
  <c r="AR200" i="3"/>
  <c r="AR192" i="3"/>
  <c r="AR184" i="3"/>
  <c r="AR176" i="3"/>
  <c r="AR168" i="3"/>
  <c r="AR160" i="3"/>
  <c r="AR152" i="3"/>
  <c r="AR144" i="3"/>
  <c r="AR136" i="3"/>
  <c r="AR128" i="3"/>
  <c r="AR120" i="3"/>
  <c r="AR112" i="3"/>
  <c r="AR104" i="3"/>
  <c r="AR96" i="3"/>
  <c r="AR88" i="3"/>
  <c r="AR80" i="3"/>
  <c r="AR72" i="3"/>
  <c r="AR64" i="3"/>
  <c r="AR56" i="3"/>
  <c r="AR48" i="3"/>
  <c r="AR67" i="3"/>
  <c r="AR51" i="3"/>
  <c r="AR41" i="3"/>
  <c r="AR33" i="3"/>
  <c r="AR61" i="3"/>
  <c r="AR20" i="3"/>
  <c r="AW20" i="3" s="1"/>
  <c r="AR36" i="3"/>
  <c r="AR7" i="3"/>
  <c r="P7" i="3" s="1"/>
  <c r="AR15" i="3"/>
  <c r="P15" i="3" s="1"/>
  <c r="AR197" i="3"/>
  <c r="AR189" i="3"/>
  <c r="AR181" i="3"/>
  <c r="AR173" i="3"/>
  <c r="AR165" i="3"/>
  <c r="AR157" i="3"/>
  <c r="AR149" i="3"/>
  <c r="AR141" i="3"/>
  <c r="AR133" i="3"/>
  <c r="AR125" i="3"/>
  <c r="AR117" i="3"/>
  <c r="AR109" i="3"/>
  <c r="AR101" i="3"/>
  <c r="AR93" i="3"/>
  <c r="AR85" i="3"/>
  <c r="AR6" i="3"/>
  <c r="AW6" i="3" s="1"/>
  <c r="AR14" i="3"/>
  <c r="AW14" i="3" s="1"/>
  <c r="AR198" i="3"/>
  <c r="AR190" i="3"/>
  <c r="AR182" i="3"/>
  <c r="AR174" i="3"/>
  <c r="AR166" i="3"/>
  <c r="AR158" i="3"/>
  <c r="AR150" i="3"/>
  <c r="AR142" i="3"/>
  <c r="AR134" i="3"/>
  <c r="AR126" i="3"/>
  <c r="AR118" i="3"/>
  <c r="AR110" i="3"/>
  <c r="AR102" i="3"/>
  <c r="AR94" i="3"/>
  <c r="AR86" i="3"/>
  <c r="AR78" i="3"/>
  <c r="AR70" i="3"/>
  <c r="AR62" i="3"/>
  <c r="AR54" i="3"/>
  <c r="AR79" i="3"/>
  <c r="AR63" i="3"/>
  <c r="AR47" i="3"/>
  <c r="AR19" i="3"/>
  <c r="P19" i="3" s="1"/>
  <c r="AR27" i="3"/>
  <c r="AR35" i="3"/>
  <c r="AR73" i="3"/>
  <c r="AR57" i="3"/>
  <c r="AR44" i="3"/>
  <c r="AR22" i="3"/>
  <c r="AW22" i="3" s="1"/>
  <c r="AR30" i="3"/>
  <c r="AR38" i="3"/>
  <c r="AR9" i="3"/>
  <c r="AW9" i="3" s="1"/>
  <c r="AR203" i="3"/>
  <c r="AR195" i="3"/>
  <c r="AR187" i="3"/>
  <c r="AR179" i="3"/>
  <c r="AR171" i="3"/>
  <c r="AR163" i="3"/>
  <c r="AR155" i="3"/>
  <c r="AR147" i="3"/>
  <c r="AR139" i="3"/>
  <c r="AR131" i="3"/>
  <c r="AR123" i="3"/>
  <c r="AR115" i="3"/>
  <c r="AR107" i="3"/>
  <c r="AR99" i="3"/>
  <c r="AR91" i="3"/>
  <c r="AR83" i="3"/>
  <c r="AR8" i="3"/>
  <c r="AW8" i="3" s="1"/>
  <c r="AR16" i="3"/>
  <c r="AW16" i="3" s="1"/>
  <c r="AR196" i="3"/>
  <c r="AR188" i="3"/>
  <c r="AR180" i="3"/>
  <c r="AR172" i="3"/>
  <c r="AR164" i="3"/>
  <c r="AR156" i="3"/>
  <c r="AR148" i="3"/>
  <c r="AR140" i="3"/>
  <c r="AR132" i="3"/>
  <c r="AR124" i="3"/>
  <c r="AR116" i="3"/>
  <c r="AR108" i="3"/>
  <c r="AR100" i="3"/>
  <c r="AR92" i="3"/>
  <c r="AR84" i="3"/>
  <c r="AR76" i="3"/>
  <c r="AR68" i="3"/>
  <c r="AR60" i="3"/>
  <c r="AR52" i="3"/>
  <c r="AR75" i="3"/>
  <c r="AR59" i="3"/>
  <c r="AR45" i="3"/>
  <c r="AR21" i="3"/>
  <c r="AW21" i="3" s="1"/>
  <c r="AR29" i="3"/>
  <c r="AR37" i="3"/>
  <c r="AR69" i="3"/>
  <c r="AR53" i="3"/>
  <c r="AR42" i="3"/>
  <c r="AR24" i="3"/>
  <c r="P24" i="3" s="1"/>
  <c r="AR32" i="3"/>
  <c r="AR40" i="3"/>
  <c r="AR25" i="3"/>
  <c r="AW25" i="3" s="1"/>
  <c r="AR77" i="3"/>
  <c r="AR46" i="3"/>
  <c r="AR28" i="3"/>
  <c r="AW5" i="3" l="1"/>
  <c r="AW4" i="3"/>
  <c r="P205" i="3"/>
  <c r="AU16" i="3"/>
  <c r="P217" i="3"/>
  <c r="AU9" i="3"/>
  <c r="P210" i="3"/>
  <c r="AU7" i="3"/>
  <c r="AU5" i="3"/>
  <c r="P206" i="3"/>
  <c r="AU17" i="3"/>
  <c r="P218" i="3"/>
  <c r="AU22" i="3"/>
  <c r="P223" i="3"/>
  <c r="AU6" i="3"/>
  <c r="P207" i="3"/>
  <c r="AU15" i="3"/>
  <c r="P216" i="3"/>
  <c r="AU13" i="3"/>
  <c r="P214" i="3"/>
  <c r="AU18" i="3"/>
  <c r="P219" i="3"/>
  <c r="AU11" i="3"/>
  <c r="P212" i="3"/>
  <c r="AU4" i="3"/>
  <c r="AU46" i="3"/>
  <c r="P247" i="3"/>
  <c r="AU25" i="3"/>
  <c r="P226" i="3"/>
  <c r="AU32" i="3"/>
  <c r="P233" i="3"/>
  <c r="AU42" i="3"/>
  <c r="P243" i="3"/>
  <c r="AU69" i="3"/>
  <c r="P270" i="3"/>
  <c r="AU29" i="3"/>
  <c r="P230" i="3"/>
  <c r="AU45" i="3"/>
  <c r="P246" i="3"/>
  <c r="AU75" i="3"/>
  <c r="P276" i="3"/>
  <c r="AU60" i="3"/>
  <c r="P261" i="3"/>
  <c r="AU76" i="3"/>
  <c r="P277" i="3"/>
  <c r="AU92" i="3"/>
  <c r="P293" i="3"/>
  <c r="AU108" i="3"/>
  <c r="P309" i="3"/>
  <c r="AU124" i="3"/>
  <c r="P325" i="3"/>
  <c r="AU140" i="3"/>
  <c r="P341" i="3"/>
  <c r="AU156" i="3"/>
  <c r="P357" i="3"/>
  <c r="AU172" i="3"/>
  <c r="P373" i="3"/>
  <c r="AU188" i="3"/>
  <c r="P389" i="3"/>
  <c r="AU83" i="3"/>
  <c r="P284" i="3"/>
  <c r="AU99" i="3"/>
  <c r="P300" i="3"/>
  <c r="AU115" i="3"/>
  <c r="P316" i="3"/>
  <c r="AU131" i="3"/>
  <c r="P332" i="3"/>
  <c r="AU147" i="3"/>
  <c r="P348" i="3"/>
  <c r="AU163" i="3"/>
  <c r="P364" i="3"/>
  <c r="AU179" i="3"/>
  <c r="P380" i="3"/>
  <c r="AU195" i="3"/>
  <c r="P396" i="3"/>
  <c r="AU30" i="3"/>
  <c r="P231" i="3"/>
  <c r="AU44" i="3"/>
  <c r="P245" i="3"/>
  <c r="AU73" i="3"/>
  <c r="P274" i="3"/>
  <c r="AU27" i="3"/>
  <c r="P228" i="3"/>
  <c r="AU47" i="3"/>
  <c r="P248" i="3"/>
  <c r="AU79" i="3"/>
  <c r="P280" i="3"/>
  <c r="AU62" i="3"/>
  <c r="P263" i="3"/>
  <c r="AU78" i="3"/>
  <c r="P279" i="3"/>
  <c r="AU94" i="3"/>
  <c r="P295" i="3"/>
  <c r="AU110" i="3"/>
  <c r="P311" i="3"/>
  <c r="AU126" i="3"/>
  <c r="P327" i="3"/>
  <c r="AU142" i="3"/>
  <c r="P343" i="3"/>
  <c r="AU158" i="3"/>
  <c r="P359" i="3"/>
  <c r="AU174" i="3"/>
  <c r="P375" i="3"/>
  <c r="AU190" i="3"/>
  <c r="P391" i="3"/>
  <c r="AU14" i="3"/>
  <c r="P215" i="3"/>
  <c r="AU85" i="3"/>
  <c r="P286" i="3"/>
  <c r="AU101" i="3"/>
  <c r="P302" i="3"/>
  <c r="AU117" i="3"/>
  <c r="P318" i="3"/>
  <c r="AU133" i="3"/>
  <c r="P334" i="3"/>
  <c r="AU149" i="3"/>
  <c r="P350" i="3"/>
  <c r="AU165" i="3"/>
  <c r="P366" i="3"/>
  <c r="AU181" i="3"/>
  <c r="P382" i="3"/>
  <c r="AU197" i="3"/>
  <c r="P398" i="3"/>
  <c r="AU20" i="3"/>
  <c r="P221" i="3"/>
  <c r="AU33" i="3"/>
  <c r="P234" i="3"/>
  <c r="AU51" i="3"/>
  <c r="P252" i="3"/>
  <c r="AU48" i="3"/>
  <c r="P249" i="3"/>
  <c r="AU64" i="3"/>
  <c r="P265" i="3"/>
  <c r="AU80" i="3"/>
  <c r="P281" i="3"/>
  <c r="AU96" i="3"/>
  <c r="P297" i="3"/>
  <c r="AU112" i="3"/>
  <c r="P313" i="3"/>
  <c r="AU128" i="3"/>
  <c r="P329" i="3"/>
  <c r="AU144" i="3"/>
  <c r="P345" i="3"/>
  <c r="AU160" i="3"/>
  <c r="P361" i="3"/>
  <c r="AU176" i="3"/>
  <c r="P377" i="3"/>
  <c r="AU192" i="3"/>
  <c r="P393" i="3"/>
  <c r="AU12" i="3"/>
  <c r="P213" i="3"/>
  <c r="AU87" i="3"/>
  <c r="P288" i="3"/>
  <c r="AU103" i="3"/>
  <c r="P304" i="3"/>
  <c r="AU119" i="3"/>
  <c r="P320" i="3"/>
  <c r="AU135" i="3"/>
  <c r="P336" i="3"/>
  <c r="AU151" i="3"/>
  <c r="P352" i="3"/>
  <c r="AU167" i="3"/>
  <c r="P368" i="3"/>
  <c r="AU183" i="3"/>
  <c r="P384" i="3"/>
  <c r="AU199" i="3"/>
  <c r="P400" i="3"/>
  <c r="AU26" i="3"/>
  <c r="P227" i="3"/>
  <c r="AU49" i="3"/>
  <c r="P250" i="3"/>
  <c r="AU39" i="3"/>
  <c r="P240" i="3"/>
  <c r="AU23" i="3"/>
  <c r="P224" i="3"/>
  <c r="AU55" i="3"/>
  <c r="P256" i="3"/>
  <c r="AU50" i="3"/>
  <c r="P251" i="3"/>
  <c r="AU66" i="3"/>
  <c r="P267" i="3"/>
  <c r="AU82" i="3"/>
  <c r="P283" i="3"/>
  <c r="AU98" i="3"/>
  <c r="P299" i="3"/>
  <c r="AU114" i="3"/>
  <c r="P315" i="3"/>
  <c r="AU130" i="3"/>
  <c r="P331" i="3"/>
  <c r="AU146" i="3"/>
  <c r="P347" i="3"/>
  <c r="AU162" i="3"/>
  <c r="P363" i="3"/>
  <c r="AU178" i="3"/>
  <c r="P379" i="3"/>
  <c r="AU194" i="3"/>
  <c r="P395" i="3"/>
  <c r="AU10" i="3"/>
  <c r="P211" i="3"/>
  <c r="AU89" i="3"/>
  <c r="P290" i="3"/>
  <c r="AU105" i="3"/>
  <c r="P306" i="3"/>
  <c r="AU121" i="3"/>
  <c r="P322" i="3"/>
  <c r="AU137" i="3"/>
  <c r="P338" i="3"/>
  <c r="AU153" i="3"/>
  <c r="P354" i="3"/>
  <c r="AU169" i="3"/>
  <c r="P370" i="3"/>
  <c r="AU185" i="3"/>
  <c r="P386" i="3"/>
  <c r="AU201" i="3"/>
  <c r="P402" i="3"/>
  <c r="AU28" i="3"/>
  <c r="P229" i="3"/>
  <c r="AU77" i="3"/>
  <c r="P278" i="3"/>
  <c r="AU40" i="3"/>
  <c r="P241" i="3"/>
  <c r="AU24" i="3"/>
  <c r="P225" i="3"/>
  <c r="AU53" i="3"/>
  <c r="P254" i="3"/>
  <c r="AU37" i="3"/>
  <c r="P238" i="3"/>
  <c r="AU21" i="3"/>
  <c r="P222" i="3"/>
  <c r="AU59" i="3"/>
  <c r="P260" i="3"/>
  <c r="AU52" i="3"/>
  <c r="P253" i="3"/>
  <c r="AU68" i="3"/>
  <c r="P269" i="3"/>
  <c r="AU84" i="3"/>
  <c r="P285" i="3"/>
  <c r="AU100" i="3"/>
  <c r="P301" i="3"/>
  <c r="AU116" i="3"/>
  <c r="P317" i="3"/>
  <c r="AU132" i="3"/>
  <c r="P333" i="3"/>
  <c r="AU148" i="3"/>
  <c r="P349" i="3"/>
  <c r="AU164" i="3"/>
  <c r="P365" i="3"/>
  <c r="AU180" i="3"/>
  <c r="P381" i="3"/>
  <c r="AU196" i="3"/>
  <c r="P397" i="3"/>
  <c r="AU8" i="3"/>
  <c r="P209" i="3"/>
  <c r="AU91" i="3"/>
  <c r="P292" i="3"/>
  <c r="AU107" i="3"/>
  <c r="P308" i="3"/>
  <c r="AU123" i="3"/>
  <c r="P324" i="3"/>
  <c r="AU139" i="3"/>
  <c r="P340" i="3"/>
  <c r="AU155" i="3"/>
  <c r="P356" i="3"/>
  <c r="AU171" i="3"/>
  <c r="P372" i="3"/>
  <c r="AU187" i="3"/>
  <c r="P388" i="3"/>
  <c r="AU203" i="3"/>
  <c r="P404" i="3"/>
  <c r="AU38" i="3"/>
  <c r="P239" i="3"/>
  <c r="AU57" i="3"/>
  <c r="P258" i="3"/>
  <c r="AU35" i="3"/>
  <c r="P236" i="3"/>
  <c r="AU19" i="3"/>
  <c r="P220" i="3"/>
  <c r="AU63" i="3"/>
  <c r="P264" i="3"/>
  <c r="AU54" i="3"/>
  <c r="P255" i="3"/>
  <c r="AU70" i="3"/>
  <c r="P271" i="3"/>
  <c r="AU86" i="3"/>
  <c r="P287" i="3"/>
  <c r="AU102" i="3"/>
  <c r="P303" i="3"/>
  <c r="AU118" i="3"/>
  <c r="P319" i="3"/>
  <c r="AU134" i="3"/>
  <c r="P335" i="3"/>
  <c r="AU150" i="3"/>
  <c r="P351" i="3"/>
  <c r="AU166" i="3"/>
  <c r="P367" i="3"/>
  <c r="AU182" i="3"/>
  <c r="P383" i="3"/>
  <c r="AU198" i="3"/>
  <c r="P399" i="3"/>
  <c r="AU93" i="3"/>
  <c r="P294" i="3"/>
  <c r="AU109" i="3"/>
  <c r="P310" i="3"/>
  <c r="AU125" i="3"/>
  <c r="P326" i="3"/>
  <c r="AU141" i="3"/>
  <c r="P342" i="3"/>
  <c r="AU157" i="3"/>
  <c r="P358" i="3"/>
  <c r="AU173" i="3"/>
  <c r="P374" i="3"/>
  <c r="AU189" i="3"/>
  <c r="P390" i="3"/>
  <c r="AU36" i="3"/>
  <c r="P237" i="3"/>
  <c r="AU61" i="3"/>
  <c r="P262" i="3"/>
  <c r="AU41" i="3"/>
  <c r="P242" i="3"/>
  <c r="AU67" i="3"/>
  <c r="P268" i="3"/>
  <c r="AU56" i="3"/>
  <c r="P257" i="3"/>
  <c r="AU72" i="3"/>
  <c r="P273" i="3"/>
  <c r="AU88" i="3"/>
  <c r="P289" i="3"/>
  <c r="AU104" i="3"/>
  <c r="P305" i="3"/>
  <c r="AU120" i="3"/>
  <c r="P321" i="3"/>
  <c r="AU136" i="3"/>
  <c r="P337" i="3"/>
  <c r="AU152" i="3"/>
  <c r="P353" i="3"/>
  <c r="AU168" i="3"/>
  <c r="P369" i="3"/>
  <c r="AU184" i="3"/>
  <c r="P385" i="3"/>
  <c r="AU200" i="3"/>
  <c r="P401" i="3"/>
  <c r="AU95" i="3"/>
  <c r="P296" i="3"/>
  <c r="AU111" i="3"/>
  <c r="P312" i="3"/>
  <c r="AU127" i="3"/>
  <c r="P328" i="3"/>
  <c r="AU143" i="3"/>
  <c r="P344" i="3"/>
  <c r="AU159" i="3"/>
  <c r="P360" i="3"/>
  <c r="AU175" i="3"/>
  <c r="P376" i="3"/>
  <c r="AU191" i="3"/>
  <c r="P392" i="3"/>
  <c r="AU34" i="3"/>
  <c r="P235" i="3"/>
  <c r="AU65" i="3"/>
  <c r="P266" i="3"/>
  <c r="AU31" i="3"/>
  <c r="P232" i="3"/>
  <c r="AU43" i="3"/>
  <c r="P244" i="3"/>
  <c r="AU71" i="3"/>
  <c r="P272" i="3"/>
  <c r="AU58" i="3"/>
  <c r="P259" i="3"/>
  <c r="AU74" i="3"/>
  <c r="P275" i="3"/>
  <c r="AU90" i="3"/>
  <c r="P291" i="3"/>
  <c r="AU106" i="3"/>
  <c r="P307" i="3"/>
  <c r="AU122" i="3"/>
  <c r="P323" i="3"/>
  <c r="AU138" i="3"/>
  <c r="P339" i="3"/>
  <c r="AU154" i="3"/>
  <c r="P355" i="3"/>
  <c r="AU170" i="3"/>
  <c r="P371" i="3"/>
  <c r="AU186" i="3"/>
  <c r="P387" i="3"/>
  <c r="AU202" i="3"/>
  <c r="P403" i="3"/>
  <c r="AU81" i="3"/>
  <c r="P282" i="3"/>
  <c r="AU97" i="3"/>
  <c r="P298" i="3"/>
  <c r="AU113" i="3"/>
  <c r="P314" i="3"/>
  <c r="AU129" i="3"/>
  <c r="P330" i="3"/>
  <c r="AU145" i="3"/>
  <c r="P346" i="3"/>
  <c r="AU161" i="3"/>
  <c r="P362" i="3"/>
  <c r="AU177" i="3"/>
  <c r="P378" i="3"/>
  <c r="AU193" i="3"/>
  <c r="P394" i="3"/>
  <c r="P208" i="3"/>
  <c r="AS28" i="3"/>
  <c r="AT28" i="3"/>
  <c r="AS77" i="3"/>
  <c r="AT77" i="3"/>
  <c r="AS40" i="3"/>
  <c r="AT40" i="3"/>
  <c r="AS24" i="3"/>
  <c r="AT24" i="3"/>
  <c r="AT53" i="3"/>
  <c r="AS53" i="3"/>
  <c r="AT37" i="3"/>
  <c r="AS37" i="3"/>
  <c r="AT21" i="3"/>
  <c r="AS21" i="3"/>
  <c r="AS59" i="3"/>
  <c r="AT59" i="3"/>
  <c r="AT52" i="3"/>
  <c r="AS52" i="3"/>
  <c r="AT68" i="3"/>
  <c r="AS68" i="3"/>
  <c r="AT84" i="3"/>
  <c r="AS84" i="3"/>
  <c r="AS100" i="3"/>
  <c r="AT100" i="3"/>
  <c r="AS116" i="3"/>
  <c r="AT116" i="3"/>
  <c r="AT132" i="3"/>
  <c r="AS132" i="3"/>
  <c r="AT148" i="3"/>
  <c r="AS148" i="3"/>
  <c r="AT164" i="3"/>
  <c r="AS164" i="3"/>
  <c r="AT180" i="3"/>
  <c r="AS180" i="3"/>
  <c r="AS196" i="3"/>
  <c r="AT196" i="3"/>
  <c r="AS8" i="3"/>
  <c r="AT8" i="3"/>
  <c r="AS91" i="3"/>
  <c r="AT91" i="3"/>
  <c r="AS107" i="3"/>
  <c r="AT107" i="3"/>
  <c r="AS123" i="3"/>
  <c r="AT123" i="3"/>
  <c r="AS139" i="3"/>
  <c r="AT139" i="3"/>
  <c r="AS155" i="3"/>
  <c r="AT155" i="3"/>
  <c r="AS171" i="3"/>
  <c r="AT171" i="3"/>
  <c r="AS187" i="3"/>
  <c r="AT187" i="3"/>
  <c r="AT203" i="3"/>
  <c r="AS203" i="3"/>
  <c r="AS38" i="3"/>
  <c r="AT38" i="3"/>
  <c r="AS22" i="3"/>
  <c r="AT22" i="3"/>
  <c r="AT57" i="3"/>
  <c r="AS57" i="3"/>
  <c r="AT35" i="3"/>
  <c r="AS35" i="3"/>
  <c r="AT19" i="3"/>
  <c r="AS19" i="3"/>
  <c r="AT63" i="3"/>
  <c r="AS63" i="3"/>
  <c r="AT54" i="3"/>
  <c r="AS54" i="3"/>
  <c r="AT70" i="3"/>
  <c r="AS70" i="3"/>
  <c r="AT86" i="3"/>
  <c r="AS86" i="3"/>
  <c r="AT102" i="3"/>
  <c r="AS102" i="3"/>
  <c r="AT118" i="3"/>
  <c r="AS118" i="3"/>
  <c r="AT134" i="3"/>
  <c r="AS134" i="3"/>
  <c r="AT150" i="3"/>
  <c r="AS150" i="3"/>
  <c r="AT166" i="3"/>
  <c r="AS166" i="3"/>
  <c r="AT182" i="3"/>
  <c r="AS182" i="3"/>
  <c r="AS198" i="3"/>
  <c r="AT198" i="3"/>
  <c r="AS6" i="3"/>
  <c r="AT6" i="3"/>
  <c r="AT93" i="3"/>
  <c r="AS93" i="3"/>
  <c r="AS109" i="3"/>
  <c r="AT109" i="3"/>
  <c r="AS125" i="3"/>
  <c r="AT125" i="3"/>
  <c r="AT141" i="3"/>
  <c r="AS141" i="3"/>
  <c r="AS157" i="3"/>
  <c r="AT157" i="3"/>
  <c r="AS173" i="3"/>
  <c r="AT173" i="3"/>
  <c r="AT189" i="3"/>
  <c r="AS189" i="3"/>
  <c r="AS15" i="3"/>
  <c r="AT15" i="3"/>
  <c r="AS36" i="3"/>
  <c r="AT36" i="3"/>
  <c r="AS61" i="3"/>
  <c r="AT61" i="3"/>
  <c r="AT41" i="3"/>
  <c r="AS41" i="3"/>
  <c r="AT67" i="3"/>
  <c r="AS67" i="3"/>
  <c r="AT56" i="3"/>
  <c r="AS56" i="3"/>
  <c r="AT72" i="3"/>
  <c r="AS72" i="3"/>
  <c r="AT88" i="3"/>
  <c r="AS88" i="3"/>
  <c r="AT104" i="3"/>
  <c r="AS104" i="3"/>
  <c r="AT120" i="3"/>
  <c r="AS120" i="3"/>
  <c r="AT136" i="3"/>
  <c r="AS136" i="3"/>
  <c r="AT152" i="3"/>
  <c r="AS152" i="3"/>
  <c r="AT168" i="3"/>
  <c r="AS168" i="3"/>
  <c r="AT184" i="3"/>
  <c r="AS184" i="3"/>
  <c r="AS200" i="3"/>
  <c r="AT200" i="3"/>
  <c r="AT4" i="3"/>
  <c r="AS4" i="3"/>
  <c r="AS95" i="3"/>
  <c r="AT95" i="3"/>
  <c r="AS111" i="3"/>
  <c r="AT111" i="3"/>
  <c r="AT127" i="3"/>
  <c r="AS127" i="3"/>
  <c r="AT143" i="3"/>
  <c r="AS143" i="3"/>
  <c r="AT159" i="3"/>
  <c r="AS159" i="3"/>
  <c r="AT175" i="3"/>
  <c r="AS175" i="3"/>
  <c r="AT191" i="3"/>
  <c r="AS191" i="3"/>
  <c r="AT13" i="3"/>
  <c r="AS13" i="3"/>
  <c r="AT34" i="3"/>
  <c r="AS34" i="3"/>
  <c r="AT18" i="3"/>
  <c r="AS18" i="3"/>
  <c r="AT65" i="3"/>
  <c r="AS65" i="3"/>
  <c r="AT31" i="3"/>
  <c r="AS31" i="3"/>
  <c r="AT43" i="3"/>
  <c r="AS43" i="3"/>
  <c r="AT71" i="3"/>
  <c r="AS71" i="3"/>
  <c r="AS58" i="3"/>
  <c r="AT58" i="3"/>
  <c r="AS74" i="3"/>
  <c r="AT74" i="3"/>
  <c r="AS90" i="3"/>
  <c r="AT90" i="3"/>
  <c r="AS106" i="3"/>
  <c r="AT106" i="3"/>
  <c r="AS122" i="3"/>
  <c r="AT122" i="3"/>
  <c r="AT138" i="3"/>
  <c r="AS138" i="3"/>
  <c r="AT154" i="3"/>
  <c r="AS154" i="3"/>
  <c r="AT170" i="3"/>
  <c r="AS170" i="3"/>
  <c r="AT186" i="3"/>
  <c r="AS186" i="3"/>
  <c r="AT202" i="3"/>
  <c r="AS202" i="3"/>
  <c r="AS81" i="3"/>
  <c r="AT81" i="3"/>
  <c r="AS97" i="3"/>
  <c r="AT97" i="3"/>
  <c r="AS113" i="3"/>
  <c r="AT113" i="3"/>
  <c r="AS129" i="3"/>
  <c r="AT129" i="3"/>
  <c r="AS145" i="3"/>
  <c r="AT145" i="3"/>
  <c r="AS161" i="3"/>
  <c r="AT161" i="3"/>
  <c r="AT177" i="3"/>
  <c r="AS177" i="3"/>
  <c r="AS193" i="3"/>
  <c r="AT193" i="3"/>
  <c r="AT11" i="3"/>
  <c r="AS11" i="3"/>
  <c r="AS46" i="3"/>
  <c r="AT46" i="3"/>
  <c r="AT25" i="3"/>
  <c r="AS25" i="3"/>
  <c r="AS32" i="3"/>
  <c r="AT32" i="3"/>
  <c r="AS42" i="3"/>
  <c r="AT42" i="3"/>
  <c r="AT69" i="3"/>
  <c r="AS69" i="3"/>
  <c r="AT29" i="3"/>
  <c r="AS29" i="3"/>
  <c r="AT45" i="3"/>
  <c r="AS45" i="3"/>
  <c r="AS75" i="3"/>
  <c r="AT75" i="3"/>
  <c r="AT60" i="3"/>
  <c r="AS60" i="3"/>
  <c r="AT76" i="3"/>
  <c r="AS76" i="3"/>
  <c r="AT92" i="3"/>
  <c r="AS92" i="3"/>
  <c r="AS108" i="3"/>
  <c r="AT108" i="3"/>
  <c r="AS124" i="3"/>
  <c r="AT124" i="3"/>
  <c r="AT140" i="3"/>
  <c r="AS140" i="3"/>
  <c r="AT156" i="3"/>
  <c r="AS156" i="3"/>
  <c r="AT172" i="3"/>
  <c r="AS172" i="3"/>
  <c r="AT188" i="3"/>
  <c r="AS188" i="3"/>
  <c r="AS16" i="3"/>
  <c r="AT16" i="3"/>
  <c r="AS83" i="3"/>
  <c r="AT83" i="3"/>
  <c r="AS99" i="3"/>
  <c r="AT99" i="3"/>
  <c r="AS115" i="3"/>
  <c r="AT115" i="3"/>
  <c r="AS131" i="3"/>
  <c r="AT131" i="3"/>
  <c r="AS147" i="3"/>
  <c r="AT147" i="3"/>
  <c r="AS163" i="3"/>
  <c r="AT163" i="3"/>
  <c r="AS179" i="3"/>
  <c r="AT179" i="3"/>
  <c r="AS195" i="3"/>
  <c r="AT195" i="3"/>
  <c r="AT9" i="3"/>
  <c r="AS9" i="3"/>
  <c r="AT30" i="3"/>
  <c r="AS30" i="3"/>
  <c r="AS44" i="3"/>
  <c r="AT44" i="3"/>
  <c r="AT73" i="3"/>
  <c r="AS73" i="3"/>
  <c r="AT27" i="3"/>
  <c r="AS27" i="3"/>
  <c r="AT47" i="3"/>
  <c r="AS47" i="3"/>
  <c r="AT79" i="3"/>
  <c r="AS79" i="3"/>
  <c r="AT62" i="3"/>
  <c r="AS62" i="3"/>
  <c r="AT78" i="3"/>
  <c r="AS78" i="3"/>
  <c r="AT94" i="3"/>
  <c r="AS94" i="3"/>
  <c r="AT110" i="3"/>
  <c r="AS110" i="3"/>
  <c r="AT126" i="3"/>
  <c r="AS126" i="3"/>
  <c r="AT142" i="3"/>
  <c r="AS142" i="3"/>
  <c r="AT158" i="3"/>
  <c r="AS158" i="3"/>
  <c r="AT174" i="3"/>
  <c r="AS174" i="3"/>
  <c r="AT190" i="3"/>
  <c r="AS190" i="3"/>
  <c r="AT14" i="3"/>
  <c r="AS14" i="3"/>
  <c r="AT85" i="3"/>
  <c r="AS85" i="3"/>
  <c r="AT101" i="3"/>
  <c r="AS101" i="3"/>
  <c r="AT117" i="3"/>
  <c r="AS117" i="3"/>
  <c r="AS133" i="3"/>
  <c r="AT133" i="3"/>
  <c r="AS149" i="3"/>
  <c r="AT149" i="3"/>
  <c r="AS165" i="3"/>
  <c r="AT165" i="3"/>
  <c r="AS181" i="3"/>
  <c r="AT181" i="3"/>
  <c r="AS197" i="3"/>
  <c r="AT197" i="3"/>
  <c r="AT7" i="3"/>
  <c r="AS7" i="3"/>
  <c r="AS20" i="3"/>
  <c r="AT20" i="3"/>
  <c r="AT33" i="3"/>
  <c r="AS33" i="3"/>
  <c r="AT51" i="3"/>
  <c r="AS51" i="3"/>
  <c r="AT48" i="3"/>
  <c r="AS48" i="3"/>
  <c r="AT64" i="3"/>
  <c r="AS64" i="3"/>
  <c r="AT80" i="3"/>
  <c r="AS80" i="3"/>
  <c r="AT96" i="3"/>
  <c r="AS96" i="3"/>
  <c r="AS112" i="3"/>
  <c r="AT112" i="3"/>
  <c r="AT128" i="3"/>
  <c r="AS128" i="3"/>
  <c r="AT144" i="3"/>
  <c r="AS144" i="3"/>
  <c r="AT160" i="3"/>
  <c r="AS160" i="3"/>
  <c r="AT176" i="3"/>
  <c r="AS176" i="3"/>
  <c r="AT192" i="3"/>
  <c r="AS192" i="3"/>
  <c r="AS12" i="3"/>
  <c r="AT12" i="3"/>
  <c r="AS87" i="3"/>
  <c r="AT87" i="3"/>
  <c r="AS103" i="3"/>
  <c r="AT103" i="3"/>
  <c r="AS119" i="3"/>
  <c r="AT119" i="3"/>
  <c r="AT135" i="3"/>
  <c r="AS135" i="3"/>
  <c r="AT151" i="3"/>
  <c r="AS151" i="3"/>
  <c r="AT167" i="3"/>
  <c r="AS167" i="3"/>
  <c r="AT183" i="3"/>
  <c r="AS183" i="3"/>
  <c r="AT199" i="3"/>
  <c r="AS199" i="3"/>
  <c r="AS5" i="3"/>
  <c r="AT5" i="3"/>
  <c r="AT26" i="3"/>
  <c r="AS26" i="3"/>
  <c r="AT49" i="3"/>
  <c r="AS49" i="3"/>
  <c r="AT39" i="3"/>
  <c r="AS39" i="3"/>
  <c r="AT23" i="3"/>
  <c r="AS23" i="3"/>
  <c r="AT55" i="3"/>
  <c r="AS55" i="3"/>
  <c r="AS50" i="3"/>
  <c r="AT50" i="3"/>
  <c r="AS66" i="3"/>
  <c r="AT66" i="3"/>
  <c r="AS82" i="3"/>
  <c r="AT82" i="3"/>
  <c r="AS98" i="3"/>
  <c r="AT98" i="3"/>
  <c r="AT114" i="3"/>
  <c r="AS114" i="3"/>
  <c r="AT130" i="3"/>
  <c r="AS130" i="3"/>
  <c r="AT146" i="3"/>
  <c r="AS146" i="3"/>
  <c r="AT162" i="3"/>
  <c r="AS162" i="3"/>
  <c r="AT178" i="3"/>
  <c r="AS178" i="3"/>
  <c r="AT194" i="3"/>
  <c r="AS194" i="3"/>
  <c r="AS10" i="3"/>
  <c r="AT10" i="3"/>
  <c r="AS89" i="3"/>
  <c r="AT89" i="3"/>
  <c r="AT105" i="3"/>
  <c r="AS105" i="3"/>
  <c r="AT121" i="3"/>
  <c r="AS121" i="3"/>
  <c r="AS137" i="3"/>
  <c r="AT137" i="3"/>
  <c r="AS153" i="3"/>
  <c r="AT153" i="3"/>
  <c r="AT169" i="3"/>
  <c r="AS169" i="3"/>
  <c r="AT185" i="3"/>
  <c r="AS185" i="3"/>
  <c r="AT201" i="3"/>
  <c r="AS201" i="3"/>
  <c r="AT17" i="3"/>
  <c r="AS17" i="3"/>
  <c r="AX4" i="3" l="1"/>
  <c r="Q4" i="3" s="1"/>
  <c r="AX5" i="3"/>
  <c r="Q5" i="3" s="1"/>
  <c r="AX7" i="3"/>
  <c r="Q7" i="3" s="1"/>
  <c r="AX9" i="3"/>
  <c r="BC9" i="3" s="1"/>
  <c r="AX11" i="3"/>
  <c r="Q11" i="3" s="1"/>
  <c r="AX13" i="3"/>
  <c r="Q13" i="3" s="1"/>
  <c r="AX15" i="3"/>
  <c r="AX17" i="3"/>
  <c r="BC17" i="3" s="1"/>
  <c r="AX19" i="3"/>
  <c r="AX21" i="3"/>
  <c r="AX23" i="3"/>
  <c r="AX25" i="3"/>
  <c r="AX27" i="3"/>
  <c r="AX29" i="3"/>
  <c r="AX31" i="3"/>
  <c r="AX33" i="3"/>
  <c r="AX35" i="3"/>
  <c r="AX37" i="3"/>
  <c r="AX39" i="3"/>
  <c r="AX41" i="3"/>
  <c r="AX43" i="3"/>
  <c r="AX45" i="3"/>
  <c r="AX47" i="3"/>
  <c r="AX49" i="3"/>
  <c r="AX51" i="3"/>
  <c r="AX53" i="3"/>
  <c r="AX55" i="3"/>
  <c r="AX57" i="3"/>
  <c r="AX59" i="3"/>
  <c r="AX61" i="3"/>
  <c r="AX63" i="3"/>
  <c r="AX65" i="3"/>
  <c r="AX67" i="3"/>
  <c r="AX69" i="3"/>
  <c r="AX71" i="3"/>
  <c r="AX73" i="3"/>
  <c r="AX75" i="3"/>
  <c r="AX77" i="3"/>
  <c r="AX79" i="3"/>
  <c r="AX81" i="3"/>
  <c r="AX83" i="3"/>
  <c r="AX85" i="3"/>
  <c r="AX87" i="3"/>
  <c r="AX89" i="3"/>
  <c r="AX91" i="3"/>
  <c r="AX93" i="3"/>
  <c r="AX95" i="3"/>
  <c r="AX97" i="3"/>
  <c r="AX99" i="3"/>
  <c r="AX101" i="3"/>
  <c r="AX103" i="3"/>
  <c r="AX105" i="3"/>
  <c r="AX107" i="3"/>
  <c r="AX109" i="3"/>
  <c r="AX111" i="3"/>
  <c r="AX113" i="3"/>
  <c r="AX115" i="3"/>
  <c r="AX117" i="3"/>
  <c r="AX119" i="3"/>
  <c r="AX121" i="3"/>
  <c r="AX123" i="3"/>
  <c r="AX125" i="3"/>
  <c r="AX127" i="3"/>
  <c r="AX129" i="3"/>
  <c r="AX131" i="3"/>
  <c r="AX133" i="3"/>
  <c r="AX135" i="3"/>
  <c r="AX137" i="3"/>
  <c r="AX139" i="3"/>
  <c r="AX141" i="3"/>
  <c r="AX143" i="3"/>
  <c r="AX145" i="3"/>
  <c r="AX147" i="3"/>
  <c r="AX149" i="3"/>
  <c r="AX151" i="3"/>
  <c r="AX153" i="3"/>
  <c r="AX155" i="3"/>
  <c r="AX157" i="3"/>
  <c r="AX159" i="3"/>
  <c r="AX161" i="3"/>
  <c r="AX163" i="3"/>
  <c r="AX165" i="3"/>
  <c r="AX167" i="3"/>
  <c r="AX6" i="3"/>
  <c r="Q6" i="3" s="1"/>
  <c r="AX8" i="3"/>
  <c r="Q8" i="3" s="1"/>
  <c r="AX10" i="3"/>
  <c r="Q10" i="3" s="1"/>
  <c r="AX12" i="3"/>
  <c r="Q12" i="3" s="1"/>
  <c r="AX14" i="3"/>
  <c r="Q14" i="3" s="1"/>
  <c r="AX16" i="3"/>
  <c r="BC16" i="3" s="1"/>
  <c r="AX18" i="3"/>
  <c r="Q18" i="3" s="1"/>
  <c r="AX20" i="3"/>
  <c r="AX22" i="3"/>
  <c r="AX24" i="3"/>
  <c r="AX26" i="3"/>
  <c r="AX28" i="3"/>
  <c r="AX30" i="3"/>
  <c r="AX32" i="3"/>
  <c r="AX34" i="3"/>
  <c r="AX36" i="3"/>
  <c r="AX38" i="3"/>
  <c r="AX40" i="3"/>
  <c r="AX42" i="3"/>
  <c r="AX44" i="3"/>
  <c r="AX46" i="3"/>
  <c r="AX48" i="3"/>
  <c r="AX50" i="3"/>
  <c r="AX52" i="3"/>
  <c r="AX54" i="3"/>
  <c r="AX56" i="3"/>
  <c r="AX58" i="3"/>
  <c r="AX60" i="3"/>
  <c r="AX62" i="3"/>
  <c r="AX64" i="3"/>
  <c r="AX66" i="3"/>
  <c r="AX68" i="3"/>
  <c r="AX70" i="3"/>
  <c r="AX72" i="3"/>
  <c r="AX74" i="3"/>
  <c r="AX76" i="3"/>
  <c r="AX78" i="3"/>
  <c r="AX80" i="3"/>
  <c r="AX82" i="3"/>
  <c r="AX84" i="3"/>
  <c r="AX86" i="3"/>
  <c r="AX88" i="3"/>
  <c r="AX90" i="3"/>
  <c r="AX92" i="3"/>
  <c r="AX94" i="3"/>
  <c r="AX96" i="3"/>
  <c r="AX98" i="3"/>
  <c r="AX100" i="3"/>
  <c r="AX102" i="3"/>
  <c r="AX104" i="3"/>
  <c r="AX106" i="3"/>
  <c r="AX108" i="3"/>
  <c r="AX110" i="3"/>
  <c r="AX112" i="3"/>
  <c r="AX114" i="3"/>
  <c r="AX116" i="3"/>
  <c r="AX118" i="3"/>
  <c r="AX120" i="3"/>
  <c r="AX122" i="3"/>
  <c r="AX124" i="3"/>
  <c r="AX126" i="3"/>
  <c r="AX128" i="3"/>
  <c r="AX130" i="3"/>
  <c r="AX132" i="3"/>
  <c r="AX134" i="3"/>
  <c r="AX136" i="3"/>
  <c r="AX138" i="3"/>
  <c r="AX140" i="3"/>
  <c r="AX142" i="3"/>
  <c r="AX144" i="3"/>
  <c r="AX146" i="3"/>
  <c r="AX148" i="3"/>
  <c r="AX150" i="3"/>
  <c r="AX152" i="3"/>
  <c r="AX154" i="3"/>
  <c r="AX156" i="3"/>
  <c r="AX158" i="3"/>
  <c r="AX160" i="3"/>
  <c r="AX162" i="3"/>
  <c r="AX164" i="3"/>
  <c r="AX166" i="3"/>
  <c r="AX168" i="3"/>
  <c r="AX170" i="3"/>
  <c r="AX172" i="3"/>
  <c r="AX174" i="3"/>
  <c r="AX169" i="3"/>
  <c r="AX173" i="3"/>
  <c r="AX176" i="3"/>
  <c r="AX178" i="3"/>
  <c r="AX180" i="3"/>
  <c r="AX182" i="3"/>
  <c r="AX184" i="3"/>
  <c r="AX186" i="3"/>
  <c r="AX188" i="3"/>
  <c r="AX190" i="3"/>
  <c r="AX192" i="3"/>
  <c r="AX194" i="3"/>
  <c r="AX196" i="3"/>
  <c r="AX198" i="3"/>
  <c r="AX200" i="3"/>
  <c r="AX202" i="3"/>
  <c r="AX204" i="3"/>
  <c r="AX206" i="3"/>
  <c r="AX208" i="3"/>
  <c r="AX210" i="3"/>
  <c r="AX212" i="3"/>
  <c r="AX214" i="3"/>
  <c r="AX216" i="3"/>
  <c r="AX218" i="3"/>
  <c r="AX220" i="3"/>
  <c r="AX222" i="3"/>
  <c r="AX224" i="3"/>
  <c r="AX226" i="3"/>
  <c r="AX228" i="3"/>
  <c r="AX230" i="3"/>
  <c r="AX232" i="3"/>
  <c r="AX234" i="3"/>
  <c r="AX236" i="3"/>
  <c r="AX238" i="3"/>
  <c r="AX240" i="3"/>
  <c r="AX242" i="3"/>
  <c r="AX244" i="3"/>
  <c r="AX246" i="3"/>
  <c r="AX248" i="3"/>
  <c r="AX250" i="3"/>
  <c r="AX252" i="3"/>
  <c r="AX254" i="3"/>
  <c r="AX256" i="3"/>
  <c r="AX258" i="3"/>
  <c r="AX260" i="3"/>
  <c r="AX262" i="3"/>
  <c r="AX264" i="3"/>
  <c r="AX266" i="3"/>
  <c r="AX268" i="3"/>
  <c r="AX270" i="3"/>
  <c r="AX272" i="3"/>
  <c r="AX274" i="3"/>
  <c r="AX276" i="3"/>
  <c r="AX278" i="3"/>
  <c r="AX280" i="3"/>
  <c r="AX282" i="3"/>
  <c r="AX284" i="3"/>
  <c r="AX286" i="3"/>
  <c r="AX288" i="3"/>
  <c r="AX290" i="3"/>
  <c r="AX292" i="3"/>
  <c r="AX294" i="3"/>
  <c r="AX296" i="3"/>
  <c r="AX298" i="3"/>
  <c r="AX300" i="3"/>
  <c r="AX302" i="3"/>
  <c r="AX304" i="3"/>
  <c r="AX306" i="3"/>
  <c r="AX308" i="3"/>
  <c r="AX310" i="3"/>
  <c r="AX312" i="3"/>
  <c r="AX314" i="3"/>
  <c r="AX316" i="3"/>
  <c r="AX318" i="3"/>
  <c r="AX320" i="3"/>
  <c r="AX322" i="3"/>
  <c r="AX324" i="3"/>
  <c r="AX326" i="3"/>
  <c r="AX328" i="3"/>
  <c r="AX171" i="3"/>
  <c r="AX175" i="3"/>
  <c r="AX177" i="3"/>
  <c r="AX179" i="3"/>
  <c r="AX181" i="3"/>
  <c r="AX183" i="3"/>
  <c r="AX185" i="3"/>
  <c r="AX187" i="3"/>
  <c r="AX189" i="3"/>
  <c r="AX191" i="3"/>
  <c r="AX193" i="3"/>
  <c r="AX195" i="3"/>
  <c r="AX197" i="3"/>
  <c r="AX199" i="3"/>
  <c r="AX201" i="3"/>
  <c r="AX203" i="3"/>
  <c r="AX205" i="3"/>
  <c r="AX207" i="3"/>
  <c r="AX209" i="3"/>
  <c r="AX211" i="3"/>
  <c r="AX213" i="3"/>
  <c r="AX215" i="3"/>
  <c r="AX217" i="3"/>
  <c r="AX219" i="3"/>
  <c r="AX221" i="3"/>
  <c r="AX223" i="3"/>
  <c r="AX225" i="3"/>
  <c r="AX227" i="3"/>
  <c r="AX229" i="3"/>
  <c r="AX231" i="3"/>
  <c r="AX233" i="3"/>
  <c r="AX235" i="3"/>
  <c r="AX237" i="3"/>
  <c r="AX239" i="3"/>
  <c r="AX241" i="3"/>
  <c r="AX243" i="3"/>
  <c r="AX245" i="3"/>
  <c r="AX247" i="3"/>
  <c r="AX249" i="3"/>
  <c r="AX251" i="3"/>
  <c r="AX253" i="3"/>
  <c r="AX255" i="3"/>
  <c r="AX257" i="3"/>
  <c r="AX259" i="3"/>
  <c r="AX261" i="3"/>
  <c r="AX263" i="3"/>
  <c r="AX265" i="3"/>
  <c r="AX267" i="3"/>
  <c r="AX269" i="3"/>
  <c r="AX271" i="3"/>
  <c r="AX273" i="3"/>
  <c r="AX275" i="3"/>
  <c r="AX277" i="3"/>
  <c r="AX279" i="3"/>
  <c r="AX281" i="3"/>
  <c r="AX283" i="3"/>
  <c r="AX285" i="3"/>
  <c r="AX287" i="3"/>
  <c r="AX289" i="3"/>
  <c r="AX291" i="3"/>
  <c r="AX293" i="3"/>
  <c r="AX295" i="3"/>
  <c r="AX297" i="3"/>
  <c r="AX299" i="3"/>
  <c r="AX301" i="3"/>
  <c r="AX303" i="3"/>
  <c r="AX305" i="3"/>
  <c r="AX307" i="3"/>
  <c r="AX309" i="3"/>
  <c r="AX311" i="3"/>
  <c r="AX313" i="3"/>
  <c r="AX315" i="3"/>
  <c r="AX317" i="3"/>
  <c r="AX319" i="3"/>
  <c r="AX321" i="3"/>
  <c r="AX323" i="3"/>
  <c r="AX325" i="3"/>
  <c r="AX327" i="3"/>
  <c r="Q205" i="3"/>
  <c r="Q208" i="3"/>
  <c r="BC15" i="3" l="1"/>
  <c r="Q15" i="3"/>
  <c r="BC5" i="3"/>
  <c r="Q207" i="3"/>
  <c r="Q209" i="3"/>
  <c r="BA201" i="3"/>
  <c r="Q402" i="3"/>
  <c r="BA197" i="3"/>
  <c r="Q398" i="3"/>
  <c r="BA193" i="3"/>
  <c r="Q394" i="3"/>
  <c r="BA189" i="3"/>
  <c r="Q390" i="3"/>
  <c r="BA185" i="3"/>
  <c r="Q386" i="3"/>
  <c r="BA181" i="3"/>
  <c r="Q382" i="3"/>
  <c r="BA177" i="3"/>
  <c r="Q378" i="3"/>
  <c r="BA171" i="3"/>
  <c r="Q372" i="3"/>
  <c r="BA202" i="3"/>
  <c r="Q403" i="3"/>
  <c r="BA198" i="3"/>
  <c r="Q399" i="3"/>
  <c r="BA194" i="3"/>
  <c r="Q395" i="3"/>
  <c r="BA190" i="3"/>
  <c r="Q391" i="3"/>
  <c r="BA186" i="3"/>
  <c r="Q387" i="3"/>
  <c r="BA182" i="3"/>
  <c r="Q383" i="3"/>
  <c r="BA178" i="3"/>
  <c r="Q379" i="3"/>
  <c r="BA173" i="3"/>
  <c r="Q374" i="3"/>
  <c r="BA174" i="3"/>
  <c r="Q375" i="3"/>
  <c r="BA170" i="3"/>
  <c r="Q371" i="3"/>
  <c r="BA166" i="3"/>
  <c r="Q367" i="3"/>
  <c r="BA162" i="3"/>
  <c r="Q363" i="3"/>
  <c r="BA158" i="3"/>
  <c r="Q359" i="3"/>
  <c r="BA154" i="3"/>
  <c r="Q355" i="3"/>
  <c r="BA150" i="3"/>
  <c r="Q351" i="3"/>
  <c r="BA146" i="3"/>
  <c r="Q347" i="3"/>
  <c r="BA142" i="3"/>
  <c r="Q343" i="3"/>
  <c r="BA138" i="3"/>
  <c r="Q339" i="3"/>
  <c r="BA134" i="3"/>
  <c r="Q335" i="3"/>
  <c r="BA130" i="3"/>
  <c r="Q331" i="3"/>
  <c r="BA126" i="3"/>
  <c r="Q327" i="3"/>
  <c r="BA122" i="3"/>
  <c r="Q323" i="3"/>
  <c r="BA118" i="3"/>
  <c r="Q319" i="3"/>
  <c r="BA114" i="3"/>
  <c r="Q315" i="3"/>
  <c r="BA110" i="3"/>
  <c r="Q311" i="3"/>
  <c r="BA106" i="3"/>
  <c r="Q307" i="3"/>
  <c r="BA102" i="3"/>
  <c r="Q303" i="3"/>
  <c r="BA98" i="3"/>
  <c r="Q299" i="3"/>
  <c r="BA94" i="3"/>
  <c r="Q295" i="3"/>
  <c r="BA90" i="3"/>
  <c r="Q291" i="3"/>
  <c r="BA86" i="3"/>
  <c r="Q287" i="3"/>
  <c r="BA82" i="3"/>
  <c r="Q283" i="3"/>
  <c r="BA78" i="3"/>
  <c r="Q279" i="3"/>
  <c r="BA74" i="3"/>
  <c r="Q275" i="3"/>
  <c r="BA70" i="3"/>
  <c r="Q271" i="3"/>
  <c r="BA66" i="3"/>
  <c r="Q267" i="3"/>
  <c r="BA62" i="3"/>
  <c r="Q263" i="3"/>
  <c r="BA58" i="3"/>
  <c r="Q259" i="3"/>
  <c r="BA54" i="3"/>
  <c r="Q255" i="3"/>
  <c r="BA50" i="3"/>
  <c r="Q251" i="3"/>
  <c r="BA46" i="3"/>
  <c r="Q247" i="3"/>
  <c r="BA42" i="3"/>
  <c r="Q243" i="3"/>
  <c r="BA38" i="3"/>
  <c r="Q239" i="3"/>
  <c r="BA34" i="3"/>
  <c r="Q235" i="3"/>
  <c r="BA30" i="3"/>
  <c r="Q231" i="3"/>
  <c r="BA26" i="3"/>
  <c r="Q227" i="3"/>
  <c r="BA22" i="3"/>
  <c r="Q223" i="3"/>
  <c r="BA18" i="3"/>
  <c r="Q219" i="3"/>
  <c r="BA14" i="3"/>
  <c r="Q215" i="3"/>
  <c r="BA10" i="3"/>
  <c r="Q211" i="3"/>
  <c r="BA165" i="3"/>
  <c r="Q366" i="3"/>
  <c r="BA161" i="3"/>
  <c r="Q362" i="3"/>
  <c r="BA157" i="3"/>
  <c r="Q358" i="3"/>
  <c r="BA153" i="3"/>
  <c r="Q354" i="3"/>
  <c r="BA149" i="3"/>
  <c r="Q350" i="3"/>
  <c r="BA145" i="3"/>
  <c r="Q346" i="3"/>
  <c r="BA141" i="3"/>
  <c r="Q342" i="3"/>
  <c r="BA137" i="3"/>
  <c r="Q338" i="3"/>
  <c r="BA133" i="3"/>
  <c r="Q334" i="3"/>
  <c r="BA129" i="3"/>
  <c r="Q330" i="3"/>
  <c r="BA125" i="3"/>
  <c r="Q326" i="3"/>
  <c r="BA121" i="3"/>
  <c r="Q322" i="3"/>
  <c r="BA117" i="3"/>
  <c r="Q318" i="3"/>
  <c r="BA113" i="3"/>
  <c r="Q314" i="3"/>
  <c r="BA109" i="3"/>
  <c r="Q310" i="3"/>
  <c r="BA105" i="3"/>
  <c r="Q306" i="3"/>
  <c r="BA101" i="3"/>
  <c r="Q302" i="3"/>
  <c r="BA97" i="3"/>
  <c r="Q298" i="3"/>
  <c r="BA93" i="3"/>
  <c r="Q294" i="3"/>
  <c r="BA89" i="3"/>
  <c r="Q290" i="3"/>
  <c r="BA85" i="3"/>
  <c r="Q286" i="3"/>
  <c r="BA81" i="3"/>
  <c r="Q282" i="3"/>
  <c r="BA77" i="3"/>
  <c r="Q278" i="3"/>
  <c r="BA73" i="3"/>
  <c r="Q274" i="3"/>
  <c r="BA69" i="3"/>
  <c r="Q270" i="3"/>
  <c r="BA65" i="3"/>
  <c r="Q266" i="3"/>
  <c r="BA61" i="3"/>
  <c r="Q262" i="3"/>
  <c r="BA57" i="3"/>
  <c r="Q258" i="3"/>
  <c r="BA53" i="3"/>
  <c r="Q254" i="3"/>
  <c r="BA49" i="3"/>
  <c r="Q250" i="3"/>
  <c r="BA45" i="3"/>
  <c r="Q246" i="3"/>
  <c r="BA41" i="3"/>
  <c r="Q242" i="3"/>
  <c r="BA37" i="3"/>
  <c r="Q238" i="3"/>
  <c r="BA33" i="3"/>
  <c r="Q234" i="3"/>
  <c r="BA29" i="3"/>
  <c r="Q230" i="3"/>
  <c r="BA25" i="3"/>
  <c r="Q226" i="3"/>
  <c r="BA21" i="3"/>
  <c r="Q222" i="3"/>
  <c r="BA17" i="3"/>
  <c r="Q218" i="3"/>
  <c r="BA13" i="3"/>
  <c r="Q214" i="3"/>
  <c r="BA9" i="3"/>
  <c r="Q210" i="3"/>
  <c r="BA203" i="3"/>
  <c r="Q404" i="3"/>
  <c r="BA199" i="3"/>
  <c r="Q400" i="3"/>
  <c r="BA195" i="3"/>
  <c r="Q396" i="3"/>
  <c r="BA191" i="3"/>
  <c r="Q392" i="3"/>
  <c r="BA187" i="3"/>
  <c r="Q388" i="3"/>
  <c r="BA183" i="3"/>
  <c r="Q384" i="3"/>
  <c r="BA179" i="3"/>
  <c r="Q380" i="3"/>
  <c r="BA175" i="3"/>
  <c r="Q376" i="3"/>
  <c r="BA200" i="3"/>
  <c r="Q401" i="3"/>
  <c r="BA196" i="3"/>
  <c r="Q397" i="3"/>
  <c r="BA192" i="3"/>
  <c r="Q393" i="3"/>
  <c r="BA188" i="3"/>
  <c r="Q389" i="3"/>
  <c r="BA184" i="3"/>
  <c r="Q385" i="3"/>
  <c r="BA180" i="3"/>
  <c r="Q381" i="3"/>
  <c r="BA176" i="3"/>
  <c r="Q377" i="3"/>
  <c r="BA169" i="3"/>
  <c r="Q370" i="3"/>
  <c r="BA172" i="3"/>
  <c r="Q373" i="3"/>
  <c r="BA168" i="3"/>
  <c r="Q369" i="3"/>
  <c r="BA164" i="3"/>
  <c r="Q365" i="3"/>
  <c r="BA160" i="3"/>
  <c r="Q361" i="3"/>
  <c r="BA156" i="3"/>
  <c r="Q357" i="3"/>
  <c r="BA152" i="3"/>
  <c r="Q353" i="3"/>
  <c r="BA148" i="3"/>
  <c r="Q349" i="3"/>
  <c r="BA144" i="3"/>
  <c r="Q345" i="3"/>
  <c r="BA140" i="3"/>
  <c r="Q341" i="3"/>
  <c r="BA136" i="3"/>
  <c r="Q337" i="3"/>
  <c r="BA132" i="3"/>
  <c r="Q333" i="3"/>
  <c r="BA128" i="3"/>
  <c r="Q329" i="3"/>
  <c r="BA124" i="3"/>
  <c r="Q325" i="3"/>
  <c r="BA120" i="3"/>
  <c r="Q321" i="3"/>
  <c r="BA116" i="3"/>
  <c r="Q317" i="3"/>
  <c r="BA112" i="3"/>
  <c r="Q313" i="3"/>
  <c r="BA108" i="3"/>
  <c r="Q309" i="3"/>
  <c r="BA104" i="3"/>
  <c r="Q305" i="3"/>
  <c r="BA100" i="3"/>
  <c r="Q301" i="3"/>
  <c r="BA96" i="3"/>
  <c r="Q297" i="3"/>
  <c r="BA92" i="3"/>
  <c r="Q293" i="3"/>
  <c r="BA88" i="3"/>
  <c r="Q289" i="3"/>
  <c r="BA84" i="3"/>
  <c r="Q285" i="3"/>
  <c r="BA80" i="3"/>
  <c r="Q281" i="3"/>
  <c r="BA76" i="3"/>
  <c r="Q277" i="3"/>
  <c r="BA72" i="3"/>
  <c r="Q273" i="3"/>
  <c r="BA68" i="3"/>
  <c r="Q269" i="3"/>
  <c r="BA64" i="3"/>
  <c r="Q265" i="3"/>
  <c r="BA60" i="3"/>
  <c r="Q261" i="3"/>
  <c r="BA56" i="3"/>
  <c r="Q257" i="3"/>
  <c r="BA52" i="3"/>
  <c r="Q253" i="3"/>
  <c r="BA48" i="3"/>
  <c r="Q249" i="3"/>
  <c r="BA44" i="3"/>
  <c r="Q245" i="3"/>
  <c r="BA40" i="3"/>
  <c r="Q241" i="3"/>
  <c r="BA36" i="3"/>
  <c r="Q237" i="3"/>
  <c r="BA32" i="3"/>
  <c r="Q233" i="3"/>
  <c r="BA28" i="3"/>
  <c r="Q229" i="3"/>
  <c r="BA24" i="3"/>
  <c r="Q225" i="3"/>
  <c r="BA20" i="3"/>
  <c r="Q221" i="3"/>
  <c r="BA16" i="3"/>
  <c r="Q217" i="3"/>
  <c r="BA12" i="3"/>
  <c r="Q213" i="3"/>
  <c r="BA167" i="3"/>
  <c r="Q368" i="3"/>
  <c r="BA163" i="3"/>
  <c r="Q364" i="3"/>
  <c r="BA159" i="3"/>
  <c r="Q360" i="3"/>
  <c r="BA155" i="3"/>
  <c r="Q356" i="3"/>
  <c r="BA151" i="3"/>
  <c r="Q352" i="3"/>
  <c r="BA147" i="3"/>
  <c r="Q348" i="3"/>
  <c r="BA143" i="3"/>
  <c r="Q344" i="3"/>
  <c r="BA139" i="3"/>
  <c r="Q340" i="3"/>
  <c r="BA135" i="3"/>
  <c r="Q336" i="3"/>
  <c r="BA131" i="3"/>
  <c r="Q332" i="3"/>
  <c r="BA127" i="3"/>
  <c r="Q328" i="3"/>
  <c r="BA123" i="3"/>
  <c r="Q324" i="3"/>
  <c r="BA119" i="3"/>
  <c r="Q320" i="3"/>
  <c r="BA115" i="3"/>
  <c r="Q316" i="3"/>
  <c r="BA111" i="3"/>
  <c r="Q312" i="3"/>
  <c r="BA107" i="3"/>
  <c r="Q308" i="3"/>
  <c r="BA103" i="3"/>
  <c r="Q304" i="3"/>
  <c r="BA99" i="3"/>
  <c r="Q300" i="3"/>
  <c r="BA95" i="3"/>
  <c r="Q296" i="3"/>
  <c r="BA91" i="3"/>
  <c r="Q292" i="3"/>
  <c r="BA87" i="3"/>
  <c r="Q288" i="3"/>
  <c r="BA83" i="3"/>
  <c r="Q284" i="3"/>
  <c r="BA79" i="3"/>
  <c r="Q280" i="3"/>
  <c r="BA75" i="3"/>
  <c r="Q276" i="3"/>
  <c r="BA71" i="3"/>
  <c r="Q272" i="3"/>
  <c r="BA67" i="3"/>
  <c r="Q268" i="3"/>
  <c r="BA63" i="3"/>
  <c r="Q264" i="3"/>
  <c r="BA59" i="3"/>
  <c r="Q260" i="3"/>
  <c r="BA55" i="3"/>
  <c r="Q256" i="3"/>
  <c r="BA51" i="3"/>
  <c r="Q252" i="3"/>
  <c r="BA47" i="3"/>
  <c r="Q248" i="3"/>
  <c r="BA43" i="3"/>
  <c r="Q244" i="3"/>
  <c r="BA39" i="3"/>
  <c r="Q240" i="3"/>
  <c r="BA35" i="3"/>
  <c r="Q236" i="3"/>
  <c r="BA31" i="3"/>
  <c r="Q232" i="3"/>
  <c r="BA27" i="3"/>
  <c r="Q228" i="3"/>
  <c r="BA23" i="3"/>
  <c r="Q224" i="3"/>
  <c r="BA19" i="3"/>
  <c r="Q220" i="3"/>
  <c r="BA15" i="3"/>
  <c r="Q216" i="3"/>
  <c r="BA11" i="3"/>
  <c r="Q212" i="3"/>
  <c r="BA6" i="3"/>
  <c r="BA8" i="3"/>
  <c r="BA7" i="3"/>
  <c r="BA5" i="3"/>
  <c r="BA4" i="3"/>
  <c r="Q206" i="3"/>
  <c r="AY120" i="3"/>
  <c r="AZ120" i="3"/>
  <c r="AY136" i="3"/>
  <c r="AZ136" i="3"/>
  <c r="AY155" i="3"/>
  <c r="AZ155" i="3"/>
  <c r="AY187" i="3"/>
  <c r="AZ187" i="3"/>
  <c r="AY18" i="3"/>
  <c r="AZ18" i="3"/>
  <c r="AZ82" i="3"/>
  <c r="AY82" i="3"/>
  <c r="AY133" i="3"/>
  <c r="AZ133" i="3"/>
  <c r="AY149" i="3"/>
  <c r="AZ149" i="3"/>
  <c r="AY181" i="3"/>
  <c r="AZ181" i="3"/>
  <c r="AZ6" i="3"/>
  <c r="AY6" i="3"/>
  <c r="AY70" i="3"/>
  <c r="AZ70" i="3"/>
  <c r="AY160" i="3"/>
  <c r="AZ160" i="3"/>
  <c r="AY176" i="3"/>
  <c r="AZ176" i="3"/>
  <c r="AY192" i="3"/>
  <c r="AZ192" i="3"/>
  <c r="AY8" i="3"/>
  <c r="AZ8" i="3"/>
  <c r="AY27" i="3"/>
  <c r="AZ27" i="3"/>
  <c r="AY59" i="3"/>
  <c r="AZ59" i="3"/>
  <c r="AY91" i="3"/>
  <c r="AZ91" i="3"/>
  <c r="AY32" i="3"/>
  <c r="AZ32" i="3"/>
  <c r="AY64" i="3"/>
  <c r="AZ64" i="3"/>
  <c r="AY96" i="3"/>
  <c r="AZ96" i="3"/>
  <c r="AZ90" i="3"/>
  <c r="AY90" i="3"/>
  <c r="AZ29" i="3"/>
  <c r="AY29" i="3"/>
  <c r="AZ61" i="3"/>
  <c r="AY61" i="3"/>
  <c r="AZ93" i="3"/>
  <c r="AY93" i="3"/>
  <c r="AY122" i="3"/>
  <c r="AZ122" i="3"/>
  <c r="AZ138" i="3"/>
  <c r="AY138" i="3"/>
  <c r="AY159" i="3"/>
  <c r="AZ159" i="3"/>
  <c r="AY191" i="3"/>
  <c r="AZ191" i="3"/>
  <c r="AZ26" i="3"/>
  <c r="AY26" i="3"/>
  <c r="AZ119" i="3"/>
  <c r="AY119" i="3"/>
  <c r="AY135" i="3"/>
  <c r="AZ135" i="3"/>
  <c r="AZ153" i="3"/>
  <c r="AY153" i="3"/>
  <c r="AY185" i="3"/>
  <c r="AZ185" i="3"/>
  <c r="AZ14" i="3"/>
  <c r="AY14" i="3"/>
  <c r="AZ78" i="3"/>
  <c r="AY78" i="3"/>
  <c r="AZ162" i="3"/>
  <c r="AY162" i="3"/>
  <c r="AZ178" i="3"/>
  <c r="AY178" i="3"/>
  <c r="AZ194" i="3"/>
  <c r="AY194" i="3"/>
  <c r="AY20" i="3"/>
  <c r="AZ20" i="3"/>
  <c r="AZ31" i="3"/>
  <c r="AY31" i="3"/>
  <c r="AZ63" i="3"/>
  <c r="AY63" i="3"/>
  <c r="AY95" i="3"/>
  <c r="AZ95" i="3"/>
  <c r="AY36" i="3"/>
  <c r="AZ36" i="3"/>
  <c r="AZ68" i="3"/>
  <c r="AY68" i="3"/>
  <c r="AY100" i="3"/>
  <c r="AZ100" i="3"/>
  <c r="AZ94" i="3"/>
  <c r="AY94" i="3"/>
  <c r="AZ33" i="3"/>
  <c r="AY33" i="3"/>
  <c r="AZ65" i="3"/>
  <c r="AY65" i="3"/>
  <c r="AY97" i="3"/>
  <c r="AZ97" i="3"/>
  <c r="AY124" i="3"/>
  <c r="AZ124" i="3"/>
  <c r="AZ140" i="3"/>
  <c r="AY140" i="3"/>
  <c r="AY163" i="3"/>
  <c r="AZ163" i="3"/>
  <c r="AY195" i="3"/>
  <c r="AZ195" i="3"/>
  <c r="AY34" i="3"/>
  <c r="AZ34" i="3"/>
  <c r="AZ121" i="3"/>
  <c r="AY121" i="3"/>
  <c r="AY137" i="3"/>
  <c r="AZ137" i="3"/>
  <c r="AY157" i="3"/>
  <c r="AZ157" i="3"/>
  <c r="AZ189" i="3"/>
  <c r="AY189" i="3"/>
  <c r="AZ22" i="3"/>
  <c r="AY22" i="3"/>
  <c r="AY86" i="3"/>
  <c r="AZ86" i="3"/>
  <c r="AZ164" i="3"/>
  <c r="AY164" i="3"/>
  <c r="AZ180" i="3"/>
  <c r="AY180" i="3"/>
  <c r="AY196" i="3"/>
  <c r="AZ196" i="3"/>
  <c r="AZ12" i="3"/>
  <c r="AY12" i="3"/>
  <c r="AY35" i="3"/>
  <c r="AZ35" i="3"/>
  <c r="AY67" i="3"/>
  <c r="AZ67" i="3"/>
  <c r="AY99" i="3"/>
  <c r="AZ99" i="3"/>
  <c r="AY40" i="3"/>
  <c r="AZ40" i="3"/>
  <c r="AY72" i="3"/>
  <c r="AZ72" i="3"/>
  <c r="AY104" i="3"/>
  <c r="AZ104" i="3"/>
  <c r="AZ98" i="3"/>
  <c r="AY98" i="3"/>
  <c r="AZ37" i="3"/>
  <c r="AY37" i="3"/>
  <c r="AZ69" i="3"/>
  <c r="AY69" i="3"/>
  <c r="AZ101" i="3"/>
  <c r="AY101" i="3"/>
  <c r="AZ126" i="3"/>
  <c r="AY126" i="3"/>
  <c r="AZ142" i="3"/>
  <c r="AY142" i="3"/>
  <c r="AY167" i="3"/>
  <c r="AZ167" i="3"/>
  <c r="AY199" i="3"/>
  <c r="AZ199" i="3"/>
  <c r="AZ42" i="3"/>
  <c r="AY42" i="3"/>
  <c r="AZ123" i="3"/>
  <c r="AY123" i="3"/>
  <c r="AZ139" i="3"/>
  <c r="AY139" i="3"/>
  <c r="AY161" i="3"/>
  <c r="AZ161" i="3"/>
  <c r="AY193" i="3"/>
  <c r="AZ193" i="3"/>
  <c r="AZ30" i="3"/>
  <c r="AY30" i="3"/>
  <c r="AZ150" i="3"/>
  <c r="AY150" i="3"/>
  <c r="AZ166" i="3"/>
  <c r="AY166" i="3"/>
  <c r="AZ182" i="3"/>
  <c r="AY182" i="3"/>
  <c r="AY198" i="3"/>
  <c r="AZ198" i="3"/>
  <c r="AZ7" i="3"/>
  <c r="AY7" i="3"/>
  <c r="AY39" i="3"/>
  <c r="AZ39" i="3"/>
  <c r="AZ71" i="3"/>
  <c r="AY71" i="3"/>
  <c r="AY103" i="3"/>
  <c r="AZ103" i="3"/>
  <c r="AY44" i="3"/>
  <c r="AZ44" i="3"/>
  <c r="AZ76" i="3"/>
  <c r="AY76" i="3"/>
  <c r="AY108" i="3"/>
  <c r="AZ108" i="3"/>
  <c r="AZ102" i="3"/>
  <c r="AY102" i="3"/>
  <c r="AZ41" i="3"/>
  <c r="AY41" i="3"/>
  <c r="AZ73" i="3"/>
  <c r="AY73" i="3"/>
  <c r="AY105" i="3"/>
  <c r="AZ105" i="3"/>
  <c r="AY128" i="3"/>
  <c r="AZ128" i="3"/>
  <c r="AY144" i="3"/>
  <c r="AZ144" i="3"/>
  <c r="AY171" i="3"/>
  <c r="AZ171" i="3"/>
  <c r="AZ203" i="3"/>
  <c r="AY203" i="3"/>
  <c r="AZ50" i="3"/>
  <c r="AY50" i="3"/>
  <c r="AY125" i="3"/>
  <c r="AZ125" i="3"/>
  <c r="AZ141" i="3"/>
  <c r="AY141" i="3"/>
  <c r="AY165" i="3"/>
  <c r="AZ165" i="3"/>
  <c r="AZ197" i="3"/>
  <c r="AY197" i="3"/>
  <c r="AZ38" i="3"/>
  <c r="AY38" i="3"/>
  <c r="AY152" i="3"/>
  <c r="AZ152" i="3"/>
  <c r="AY168" i="3"/>
  <c r="AZ168" i="3"/>
  <c r="AY184" i="3"/>
  <c r="AZ184" i="3"/>
  <c r="AZ200" i="3"/>
  <c r="AY200" i="3"/>
  <c r="AY11" i="3"/>
  <c r="AZ11" i="3"/>
  <c r="AY43" i="3"/>
  <c r="AZ43" i="3"/>
  <c r="AY75" i="3"/>
  <c r="AZ75" i="3"/>
  <c r="AY107" i="3"/>
  <c r="AZ107" i="3"/>
  <c r="AY48" i="3"/>
  <c r="AZ48" i="3"/>
  <c r="AY80" i="3"/>
  <c r="AZ80" i="3"/>
  <c r="AZ112" i="3"/>
  <c r="AY112" i="3"/>
  <c r="AZ106" i="3"/>
  <c r="AY106" i="3"/>
  <c r="AZ45" i="3"/>
  <c r="AY45" i="3"/>
  <c r="AZ77" i="3"/>
  <c r="AY77" i="3"/>
  <c r="AY109" i="3"/>
  <c r="AZ109" i="3"/>
  <c r="AZ130" i="3"/>
  <c r="AY130" i="3"/>
  <c r="AZ146" i="3"/>
  <c r="AY146" i="3"/>
  <c r="AY175" i="3"/>
  <c r="AZ175" i="3"/>
  <c r="AY9" i="3"/>
  <c r="AZ9" i="3"/>
  <c r="AY58" i="3"/>
  <c r="AZ58" i="3"/>
  <c r="AY127" i="3"/>
  <c r="AZ127" i="3"/>
  <c r="AY143" i="3"/>
  <c r="AZ143" i="3"/>
  <c r="AY169" i="3"/>
  <c r="AZ169" i="3"/>
  <c r="AY201" i="3"/>
  <c r="AZ201" i="3"/>
  <c r="AY46" i="3"/>
  <c r="AZ46" i="3"/>
  <c r="AZ154" i="3"/>
  <c r="AY154" i="3"/>
  <c r="AZ170" i="3"/>
  <c r="AY170" i="3"/>
  <c r="AZ186" i="3"/>
  <c r="AY186" i="3"/>
  <c r="AZ202" i="3"/>
  <c r="AY202" i="3"/>
  <c r="AY15" i="3"/>
  <c r="AZ15" i="3"/>
  <c r="AZ47" i="3"/>
  <c r="AY47" i="3"/>
  <c r="AZ79" i="3"/>
  <c r="AY79" i="3"/>
  <c r="AY111" i="3"/>
  <c r="AZ111" i="3"/>
  <c r="AZ52" i="3"/>
  <c r="AY52" i="3"/>
  <c r="AZ84" i="3"/>
  <c r="AY84" i="3"/>
  <c r="AY116" i="3"/>
  <c r="AZ116" i="3"/>
  <c r="AZ110" i="3"/>
  <c r="AY110" i="3"/>
  <c r="AY49" i="3"/>
  <c r="AZ49" i="3"/>
  <c r="AY81" i="3"/>
  <c r="AZ81" i="3"/>
  <c r="AY113" i="3"/>
  <c r="AZ113" i="3"/>
  <c r="AZ132" i="3"/>
  <c r="AY132" i="3"/>
  <c r="AZ148" i="3"/>
  <c r="AY148" i="3"/>
  <c r="AY179" i="3"/>
  <c r="AZ179" i="3"/>
  <c r="AZ13" i="3"/>
  <c r="AY13" i="3"/>
  <c r="AZ66" i="3"/>
  <c r="AY66" i="3"/>
  <c r="AY129" i="3"/>
  <c r="AZ129" i="3"/>
  <c r="AY145" i="3"/>
  <c r="AZ145" i="3"/>
  <c r="AY173" i="3"/>
  <c r="AZ173" i="3"/>
  <c r="AY24" i="3"/>
  <c r="AZ24" i="3"/>
  <c r="AY54" i="3"/>
  <c r="AZ54" i="3"/>
  <c r="AZ156" i="3"/>
  <c r="AY156" i="3"/>
  <c r="AZ172" i="3"/>
  <c r="AY172" i="3"/>
  <c r="AZ188" i="3"/>
  <c r="AY188" i="3"/>
  <c r="AY25" i="3"/>
  <c r="AZ25" i="3"/>
  <c r="AY19" i="3"/>
  <c r="AZ19" i="3"/>
  <c r="AY51" i="3"/>
  <c r="AZ51" i="3"/>
  <c r="AY83" i="3"/>
  <c r="AZ83" i="3"/>
  <c r="AY115" i="3"/>
  <c r="AZ115" i="3"/>
  <c r="AY56" i="3"/>
  <c r="AZ56" i="3"/>
  <c r="AY88" i="3"/>
  <c r="AZ88" i="3"/>
  <c r="AY16" i="3"/>
  <c r="AZ16" i="3"/>
  <c r="AZ114" i="3"/>
  <c r="AY114" i="3"/>
  <c r="AZ53" i="3"/>
  <c r="AY53" i="3"/>
  <c r="AZ85" i="3"/>
  <c r="AY85" i="3"/>
  <c r="AZ117" i="3"/>
  <c r="AY117" i="3"/>
  <c r="AZ134" i="3"/>
  <c r="AY134" i="3"/>
  <c r="AY151" i="3"/>
  <c r="AZ151" i="3"/>
  <c r="AY183" i="3"/>
  <c r="AZ183" i="3"/>
  <c r="AZ10" i="3"/>
  <c r="AY10" i="3"/>
  <c r="AY74" i="3"/>
  <c r="AZ74" i="3"/>
  <c r="AZ131" i="3"/>
  <c r="AY131" i="3"/>
  <c r="AZ147" i="3"/>
  <c r="AY147" i="3"/>
  <c r="AZ177" i="3"/>
  <c r="AY177" i="3"/>
  <c r="AY21" i="3"/>
  <c r="AZ21" i="3"/>
  <c r="AZ62" i="3"/>
  <c r="AY62" i="3"/>
  <c r="AZ158" i="3"/>
  <c r="AY158" i="3"/>
  <c r="AZ174" i="3"/>
  <c r="AY174" i="3"/>
  <c r="AZ190" i="3"/>
  <c r="AY190" i="3"/>
  <c r="AY17" i="3"/>
  <c r="AZ17" i="3"/>
  <c r="AY23" i="3"/>
  <c r="AZ23" i="3"/>
  <c r="AZ55" i="3"/>
  <c r="AY55" i="3"/>
  <c r="AY87" i="3"/>
  <c r="AZ87" i="3"/>
  <c r="AY28" i="3"/>
  <c r="AZ28" i="3"/>
  <c r="AZ60" i="3"/>
  <c r="AY60" i="3"/>
  <c r="AZ92" i="3"/>
  <c r="AY92" i="3"/>
  <c r="AY5" i="3"/>
  <c r="AZ5" i="3"/>
  <c r="AZ118" i="3"/>
  <c r="AY118" i="3"/>
  <c r="AZ57" i="3"/>
  <c r="AY57" i="3"/>
  <c r="AZ89" i="3"/>
  <c r="AY89" i="3"/>
  <c r="AZ4" i="3"/>
  <c r="AY4" i="3"/>
  <c r="BD201" i="3" l="1"/>
  <c r="BD193" i="3"/>
  <c r="BD185" i="3"/>
  <c r="BD177" i="3"/>
  <c r="BD169" i="3"/>
  <c r="BD161" i="3"/>
  <c r="BD153" i="3"/>
  <c r="BD145" i="3"/>
  <c r="BD137" i="3"/>
  <c r="BD202" i="3"/>
  <c r="BD194" i="3"/>
  <c r="BD186" i="3"/>
  <c r="BD178" i="3"/>
  <c r="BD170" i="3"/>
  <c r="BD162" i="3"/>
  <c r="BD154" i="3"/>
  <c r="BD146" i="3"/>
  <c r="BD138" i="3"/>
  <c r="BD130" i="3"/>
  <c r="BD122" i="3"/>
  <c r="BD114" i="3"/>
  <c r="BD106" i="3"/>
  <c r="BD98" i="3"/>
  <c r="BD90" i="3"/>
  <c r="BD82" i="3"/>
  <c r="BD11" i="3"/>
  <c r="BD19" i="3"/>
  <c r="BD27" i="3"/>
  <c r="BD35" i="3"/>
  <c r="BD43" i="3"/>
  <c r="BD131" i="3"/>
  <c r="BD115" i="3"/>
  <c r="BD99" i="3"/>
  <c r="BD83" i="3"/>
  <c r="BD18" i="3"/>
  <c r="BD34" i="3"/>
  <c r="BD50" i="3"/>
  <c r="BD58" i="3"/>
  <c r="BD66" i="3"/>
  <c r="BD74" i="3"/>
  <c r="BD129" i="3"/>
  <c r="BD113" i="3"/>
  <c r="BD97" i="3"/>
  <c r="BD81" i="3"/>
  <c r="BD20" i="3"/>
  <c r="BD36" i="3"/>
  <c r="BD51" i="3"/>
  <c r="BD67" i="3"/>
  <c r="BD203" i="3"/>
  <c r="BD195" i="3"/>
  <c r="BD187" i="3"/>
  <c r="BD179" i="3"/>
  <c r="BD171" i="3"/>
  <c r="BD163" i="3"/>
  <c r="BD155" i="3"/>
  <c r="BD147" i="3"/>
  <c r="BD139" i="3"/>
  <c r="BD4" i="3"/>
  <c r="BD196" i="3"/>
  <c r="BD188" i="3"/>
  <c r="BD180" i="3"/>
  <c r="BD172" i="3"/>
  <c r="BD164" i="3"/>
  <c r="BD156" i="3"/>
  <c r="BD148" i="3"/>
  <c r="BD140" i="3"/>
  <c r="BD132" i="3"/>
  <c r="BD124" i="3"/>
  <c r="BD116" i="3"/>
  <c r="BD108" i="3"/>
  <c r="BD100" i="3"/>
  <c r="BD92" i="3"/>
  <c r="BD84" i="3"/>
  <c r="BD9" i="3"/>
  <c r="BD17" i="3"/>
  <c r="BD25" i="3"/>
  <c r="BD33" i="3"/>
  <c r="BD41" i="3"/>
  <c r="BD49" i="3"/>
  <c r="BD119" i="3"/>
  <c r="BD103" i="3"/>
  <c r="BD87" i="3"/>
  <c r="BD14" i="3"/>
  <c r="BD30" i="3"/>
  <c r="BD46" i="3"/>
  <c r="BD56" i="3"/>
  <c r="BD64" i="3"/>
  <c r="BD72" i="3"/>
  <c r="BD80" i="3"/>
  <c r="BD117" i="3"/>
  <c r="BD101" i="3"/>
  <c r="BD85" i="3"/>
  <c r="BD16" i="3"/>
  <c r="BD32" i="3"/>
  <c r="BD48" i="3"/>
  <c r="BD57" i="3"/>
  <c r="BD65" i="3"/>
  <c r="BD73" i="3"/>
  <c r="BD71" i="3"/>
  <c r="BD197" i="3"/>
  <c r="BD189" i="3"/>
  <c r="BD181" i="3"/>
  <c r="BD173" i="3"/>
  <c r="BD165" i="3"/>
  <c r="BD157" i="3"/>
  <c r="BD149" i="3"/>
  <c r="BD141" i="3"/>
  <c r="BD133" i="3"/>
  <c r="BD198" i="3"/>
  <c r="BD190" i="3"/>
  <c r="BD182" i="3"/>
  <c r="BD174" i="3"/>
  <c r="BD166" i="3"/>
  <c r="BD158" i="3"/>
  <c r="BD150" i="3"/>
  <c r="BD142" i="3"/>
  <c r="BD134" i="3"/>
  <c r="BD126" i="3"/>
  <c r="BD118" i="3"/>
  <c r="BD110" i="3"/>
  <c r="BD102" i="3"/>
  <c r="BD94" i="3"/>
  <c r="BD86" i="3"/>
  <c r="BD7" i="3"/>
  <c r="R7" i="3" s="1"/>
  <c r="BD15" i="3"/>
  <c r="BD23" i="3"/>
  <c r="BD31" i="3"/>
  <c r="BD39" i="3"/>
  <c r="BD47" i="3"/>
  <c r="BD123" i="3"/>
  <c r="BD107" i="3"/>
  <c r="BD91" i="3"/>
  <c r="BD10" i="3"/>
  <c r="BD26" i="3"/>
  <c r="BD42" i="3"/>
  <c r="BD54" i="3"/>
  <c r="BD62" i="3"/>
  <c r="BD70" i="3"/>
  <c r="BD78" i="3"/>
  <c r="BD121" i="3"/>
  <c r="BD105" i="3"/>
  <c r="BD89" i="3"/>
  <c r="BD12" i="3"/>
  <c r="BD28" i="3"/>
  <c r="BD44" i="3"/>
  <c r="BD59" i="3"/>
  <c r="BD75" i="3"/>
  <c r="BD199" i="3"/>
  <c r="BD191" i="3"/>
  <c r="BD183" i="3"/>
  <c r="BD175" i="3"/>
  <c r="BD167" i="3"/>
  <c r="BD159" i="3"/>
  <c r="BD151" i="3"/>
  <c r="BD143" i="3"/>
  <c r="BD135" i="3"/>
  <c r="BD200" i="3"/>
  <c r="BD192" i="3"/>
  <c r="BD184" i="3"/>
  <c r="BD176" i="3"/>
  <c r="BD168" i="3"/>
  <c r="BD160" i="3"/>
  <c r="BD152" i="3"/>
  <c r="BD144" i="3"/>
  <c r="BD136" i="3"/>
  <c r="BD128" i="3"/>
  <c r="BD120" i="3"/>
  <c r="BD112" i="3"/>
  <c r="BD104" i="3"/>
  <c r="BD96" i="3"/>
  <c r="BD88" i="3"/>
  <c r="BD5" i="3"/>
  <c r="BD13" i="3"/>
  <c r="BD21" i="3"/>
  <c r="BD29" i="3"/>
  <c r="BD37" i="3"/>
  <c r="BD45" i="3"/>
  <c r="BD127" i="3"/>
  <c r="BD111" i="3"/>
  <c r="BD95" i="3"/>
  <c r="BD6" i="3"/>
  <c r="BD22" i="3"/>
  <c r="BD38" i="3"/>
  <c r="BD52" i="3"/>
  <c r="BD60" i="3"/>
  <c r="BD68" i="3"/>
  <c r="BD76" i="3"/>
  <c r="BD125" i="3"/>
  <c r="BD109" i="3"/>
  <c r="BD93" i="3"/>
  <c r="BD8" i="3"/>
  <c r="BD24" i="3"/>
  <c r="BD40" i="3"/>
  <c r="BD53" i="3"/>
  <c r="BD61" i="3"/>
  <c r="BD69" i="3"/>
  <c r="BD77" i="3"/>
  <c r="BD63" i="3"/>
  <c r="BD79" i="3"/>
  <c r="BD55" i="3"/>
  <c r="R5" i="3" l="1"/>
  <c r="BI5" i="3"/>
  <c r="R4" i="3"/>
  <c r="BI4" i="3"/>
  <c r="BI6" i="3"/>
  <c r="R6" i="3"/>
  <c r="BG6" i="3"/>
  <c r="R207" i="3"/>
  <c r="R256" i="3"/>
  <c r="BG55" i="3"/>
  <c r="R264" i="3"/>
  <c r="BG63" i="3"/>
  <c r="R270" i="3"/>
  <c r="BG69" i="3"/>
  <c r="R254" i="3"/>
  <c r="BG53" i="3"/>
  <c r="R225" i="3"/>
  <c r="BG24" i="3"/>
  <c r="R294" i="3"/>
  <c r="BG93" i="3"/>
  <c r="R326" i="3"/>
  <c r="BG125" i="3"/>
  <c r="R269" i="3"/>
  <c r="BG68" i="3"/>
  <c r="R253" i="3"/>
  <c r="BG52" i="3"/>
  <c r="R223" i="3"/>
  <c r="BG22" i="3"/>
  <c r="R296" i="3"/>
  <c r="BG95" i="3"/>
  <c r="R328" i="3"/>
  <c r="BG127" i="3"/>
  <c r="R238" i="3"/>
  <c r="BG37" i="3"/>
  <c r="R222" i="3"/>
  <c r="BG21" i="3"/>
  <c r="BG5" i="3"/>
  <c r="R297" i="3"/>
  <c r="BG96" i="3"/>
  <c r="R313" i="3"/>
  <c r="BG112" i="3"/>
  <c r="R329" i="3"/>
  <c r="BG128" i="3"/>
  <c r="R345" i="3"/>
  <c r="BG144" i="3"/>
  <c r="R361" i="3"/>
  <c r="BG160" i="3"/>
  <c r="R377" i="3"/>
  <c r="BG176" i="3"/>
  <c r="R393" i="3"/>
  <c r="BG192" i="3"/>
  <c r="R336" i="3"/>
  <c r="BG135" i="3"/>
  <c r="R352" i="3"/>
  <c r="BG151" i="3"/>
  <c r="R368" i="3"/>
  <c r="BG167" i="3"/>
  <c r="R384" i="3"/>
  <c r="BG183" i="3"/>
  <c r="R400" i="3"/>
  <c r="BG199" i="3"/>
  <c r="R260" i="3"/>
  <c r="BG59" i="3"/>
  <c r="R229" i="3"/>
  <c r="BG28" i="3"/>
  <c r="R290" i="3"/>
  <c r="BG89" i="3"/>
  <c r="R322" i="3"/>
  <c r="BG121" i="3"/>
  <c r="R271" i="3"/>
  <c r="BG70" i="3"/>
  <c r="R255" i="3"/>
  <c r="BG54" i="3"/>
  <c r="R227" i="3"/>
  <c r="BG26" i="3"/>
  <c r="R292" i="3"/>
  <c r="BG91" i="3"/>
  <c r="R324" i="3"/>
  <c r="BG123" i="3"/>
  <c r="R240" i="3"/>
  <c r="BG39" i="3"/>
  <c r="R224" i="3"/>
  <c r="BG23" i="3"/>
  <c r="R208" i="3"/>
  <c r="BG7" i="3"/>
  <c r="R295" i="3"/>
  <c r="BG94" i="3"/>
  <c r="R311" i="3"/>
  <c r="BG110" i="3"/>
  <c r="R327" i="3"/>
  <c r="BG126" i="3"/>
  <c r="R343" i="3"/>
  <c r="BG142" i="3"/>
  <c r="R359" i="3"/>
  <c r="BG158" i="3"/>
  <c r="R375" i="3"/>
  <c r="BG174" i="3"/>
  <c r="R391" i="3"/>
  <c r="BG190" i="3"/>
  <c r="R334" i="3"/>
  <c r="BG133" i="3"/>
  <c r="R350" i="3"/>
  <c r="BG149" i="3"/>
  <c r="R366" i="3"/>
  <c r="BG165" i="3"/>
  <c r="R382" i="3"/>
  <c r="BG181" i="3"/>
  <c r="R398" i="3"/>
  <c r="BG197" i="3"/>
  <c r="R274" i="3"/>
  <c r="BG73" i="3"/>
  <c r="R258" i="3"/>
  <c r="BG57" i="3"/>
  <c r="R233" i="3"/>
  <c r="BG32" i="3"/>
  <c r="R286" i="3"/>
  <c r="BG85" i="3"/>
  <c r="R318" i="3"/>
  <c r="BG117" i="3"/>
  <c r="R273" i="3"/>
  <c r="BG72" i="3"/>
  <c r="R257" i="3"/>
  <c r="BG56" i="3"/>
  <c r="R231" i="3"/>
  <c r="BG30" i="3"/>
  <c r="R288" i="3"/>
  <c r="BG87" i="3"/>
  <c r="R320" i="3"/>
  <c r="BG119" i="3"/>
  <c r="R242" i="3"/>
  <c r="BG41" i="3"/>
  <c r="R226" i="3"/>
  <c r="BG25" i="3"/>
  <c r="R210" i="3"/>
  <c r="BG9" i="3"/>
  <c r="R293" i="3"/>
  <c r="BG92" i="3"/>
  <c r="R309" i="3"/>
  <c r="BG108" i="3"/>
  <c r="R325" i="3"/>
  <c r="BG124" i="3"/>
  <c r="R341" i="3"/>
  <c r="BG140" i="3"/>
  <c r="R357" i="3"/>
  <c r="BG156" i="3"/>
  <c r="R373" i="3"/>
  <c r="BG172" i="3"/>
  <c r="R389" i="3"/>
  <c r="BG188" i="3"/>
  <c r="R348" i="3"/>
  <c r="BG147" i="3"/>
  <c r="R364" i="3"/>
  <c r="BG163" i="3"/>
  <c r="R380" i="3"/>
  <c r="BG179" i="3"/>
  <c r="R396" i="3"/>
  <c r="BG195" i="3"/>
  <c r="R268" i="3"/>
  <c r="BG67" i="3"/>
  <c r="R237" i="3"/>
  <c r="BG36" i="3"/>
  <c r="R282" i="3"/>
  <c r="BG81" i="3"/>
  <c r="R314" i="3"/>
  <c r="BG113" i="3"/>
  <c r="R275" i="3"/>
  <c r="BG74" i="3"/>
  <c r="R259" i="3"/>
  <c r="BG58" i="3"/>
  <c r="R235" i="3"/>
  <c r="BG34" i="3"/>
  <c r="R284" i="3"/>
  <c r="BG83" i="3"/>
  <c r="R316" i="3"/>
  <c r="BG115" i="3"/>
  <c r="R244" i="3"/>
  <c r="BG43" i="3"/>
  <c r="R228" i="3"/>
  <c r="BG27" i="3"/>
  <c r="R212" i="3"/>
  <c r="BG11" i="3"/>
  <c r="R291" i="3"/>
  <c r="BG90" i="3"/>
  <c r="R307" i="3"/>
  <c r="BG106" i="3"/>
  <c r="R323" i="3"/>
  <c r="BG122" i="3"/>
  <c r="R339" i="3"/>
  <c r="BG138" i="3"/>
  <c r="R355" i="3"/>
  <c r="BG154" i="3"/>
  <c r="R371" i="3"/>
  <c r="BG170" i="3"/>
  <c r="R387" i="3"/>
  <c r="BG186" i="3"/>
  <c r="R403" i="3"/>
  <c r="BG202" i="3"/>
  <c r="R346" i="3"/>
  <c r="BG145" i="3"/>
  <c r="R362" i="3"/>
  <c r="BG161" i="3"/>
  <c r="R378" i="3"/>
  <c r="BG177" i="3"/>
  <c r="R394" i="3"/>
  <c r="BG193" i="3"/>
  <c r="R280" i="3"/>
  <c r="BG79" i="3"/>
  <c r="R278" i="3"/>
  <c r="BG77" i="3"/>
  <c r="R262" i="3"/>
  <c r="BG61" i="3"/>
  <c r="R241" i="3"/>
  <c r="BG40" i="3"/>
  <c r="R209" i="3"/>
  <c r="BG8" i="3"/>
  <c r="R310" i="3"/>
  <c r="BG109" i="3"/>
  <c r="R277" i="3"/>
  <c r="BG76" i="3"/>
  <c r="R261" i="3"/>
  <c r="BG60" i="3"/>
  <c r="R239" i="3"/>
  <c r="BG38" i="3"/>
  <c r="R312" i="3"/>
  <c r="BG111" i="3"/>
  <c r="R246" i="3"/>
  <c r="BG45" i="3"/>
  <c r="R230" i="3"/>
  <c r="BG29" i="3"/>
  <c r="R214" i="3"/>
  <c r="BG13" i="3"/>
  <c r="R289" i="3"/>
  <c r="BG88" i="3"/>
  <c r="R305" i="3"/>
  <c r="BG104" i="3"/>
  <c r="R321" i="3"/>
  <c r="BG120" i="3"/>
  <c r="R337" i="3"/>
  <c r="BG136" i="3"/>
  <c r="R353" i="3"/>
  <c r="BG152" i="3"/>
  <c r="R369" i="3"/>
  <c r="BG168" i="3"/>
  <c r="R385" i="3"/>
  <c r="BG184" i="3"/>
  <c r="R401" i="3"/>
  <c r="BG200" i="3"/>
  <c r="R344" i="3"/>
  <c r="BG143" i="3"/>
  <c r="R360" i="3"/>
  <c r="BG159" i="3"/>
  <c r="R376" i="3"/>
  <c r="BG175" i="3"/>
  <c r="R392" i="3"/>
  <c r="BG191" i="3"/>
  <c r="R276" i="3"/>
  <c r="BG75" i="3"/>
  <c r="R245" i="3"/>
  <c r="BG44" i="3"/>
  <c r="R213" i="3"/>
  <c r="BG12" i="3"/>
  <c r="R306" i="3"/>
  <c r="BG105" i="3"/>
  <c r="R279" i="3"/>
  <c r="BG78" i="3"/>
  <c r="R263" i="3"/>
  <c r="BG62" i="3"/>
  <c r="R243" i="3"/>
  <c r="BG42" i="3"/>
  <c r="R211" i="3"/>
  <c r="BG10" i="3"/>
  <c r="R308" i="3"/>
  <c r="BG107" i="3"/>
  <c r="R248" i="3"/>
  <c r="BG47" i="3"/>
  <c r="R232" i="3"/>
  <c r="BG31" i="3"/>
  <c r="R216" i="3"/>
  <c r="BG15" i="3"/>
  <c r="R287" i="3"/>
  <c r="BG86" i="3"/>
  <c r="R303" i="3"/>
  <c r="BG102" i="3"/>
  <c r="R319" i="3"/>
  <c r="BG118" i="3"/>
  <c r="R335" i="3"/>
  <c r="BG134" i="3"/>
  <c r="R351" i="3"/>
  <c r="BG150" i="3"/>
  <c r="R367" i="3"/>
  <c r="BG166" i="3"/>
  <c r="R383" i="3"/>
  <c r="BG182" i="3"/>
  <c r="R399" i="3"/>
  <c r="BG198" i="3"/>
  <c r="R342" i="3"/>
  <c r="BG141" i="3"/>
  <c r="R358" i="3"/>
  <c r="BG157" i="3"/>
  <c r="R374" i="3"/>
  <c r="BG173" i="3"/>
  <c r="R390" i="3"/>
  <c r="BG189" i="3"/>
  <c r="R272" i="3"/>
  <c r="BG71" i="3"/>
  <c r="R266" i="3"/>
  <c r="BG65" i="3"/>
  <c r="R249" i="3"/>
  <c r="BG48" i="3"/>
  <c r="R217" i="3"/>
  <c r="BG16" i="3"/>
  <c r="R302" i="3"/>
  <c r="BG101" i="3"/>
  <c r="R281" i="3"/>
  <c r="BG80" i="3"/>
  <c r="R265" i="3"/>
  <c r="BG64" i="3"/>
  <c r="R247" i="3"/>
  <c r="BG46" i="3"/>
  <c r="R215" i="3"/>
  <c r="BG14" i="3"/>
  <c r="R304" i="3"/>
  <c r="BG103" i="3"/>
  <c r="R250" i="3"/>
  <c r="BG49" i="3"/>
  <c r="R234" i="3"/>
  <c r="BG33" i="3"/>
  <c r="R218" i="3"/>
  <c r="BG17" i="3"/>
  <c r="R285" i="3"/>
  <c r="BG84" i="3"/>
  <c r="R301" i="3"/>
  <c r="BG100" i="3"/>
  <c r="R317" i="3"/>
  <c r="BG116" i="3"/>
  <c r="R333" i="3"/>
  <c r="BG132" i="3"/>
  <c r="R349" i="3"/>
  <c r="BG148" i="3"/>
  <c r="R365" i="3"/>
  <c r="BG164" i="3"/>
  <c r="R381" i="3"/>
  <c r="BG180" i="3"/>
  <c r="R397" i="3"/>
  <c r="BG196" i="3"/>
  <c r="R340" i="3"/>
  <c r="BG139" i="3"/>
  <c r="R356" i="3"/>
  <c r="BG155" i="3"/>
  <c r="R372" i="3"/>
  <c r="BG171" i="3"/>
  <c r="R388" i="3"/>
  <c r="BG187" i="3"/>
  <c r="R404" i="3"/>
  <c r="BG203" i="3"/>
  <c r="R252" i="3"/>
  <c r="BG51" i="3"/>
  <c r="R221" i="3"/>
  <c r="BG20" i="3"/>
  <c r="R298" i="3"/>
  <c r="BG97" i="3"/>
  <c r="R330" i="3"/>
  <c r="BG129" i="3"/>
  <c r="R267" i="3"/>
  <c r="BG66" i="3"/>
  <c r="R251" i="3"/>
  <c r="BG50" i="3"/>
  <c r="R219" i="3"/>
  <c r="BG18" i="3"/>
  <c r="R300" i="3"/>
  <c r="BG99" i="3"/>
  <c r="R332" i="3"/>
  <c r="BG131" i="3"/>
  <c r="R236" i="3"/>
  <c r="BG35" i="3"/>
  <c r="R220" i="3"/>
  <c r="BG19" i="3"/>
  <c r="R283" i="3"/>
  <c r="BG82" i="3"/>
  <c r="R299" i="3"/>
  <c r="BG98" i="3"/>
  <c r="R315" i="3"/>
  <c r="BG114" i="3"/>
  <c r="R331" i="3"/>
  <c r="BG130" i="3"/>
  <c r="R347" i="3"/>
  <c r="BG146" i="3"/>
  <c r="R363" i="3"/>
  <c r="BG162" i="3"/>
  <c r="R379" i="3"/>
  <c r="BG178" i="3"/>
  <c r="R395" i="3"/>
  <c r="BG194" i="3"/>
  <c r="R338" i="3"/>
  <c r="BG137" i="3"/>
  <c r="R354" i="3"/>
  <c r="BG153" i="3"/>
  <c r="R370" i="3"/>
  <c r="BG169" i="3"/>
  <c r="R386" i="3"/>
  <c r="BG185" i="3"/>
  <c r="R402" i="3"/>
  <c r="BG201" i="3"/>
  <c r="BG4" i="3"/>
  <c r="R205" i="3"/>
  <c r="R206" i="3"/>
  <c r="BE55" i="3"/>
  <c r="BF55" i="3"/>
  <c r="BE63" i="3"/>
  <c r="BF63" i="3"/>
  <c r="BE69" i="3"/>
  <c r="BF69" i="3"/>
  <c r="BF53" i="3"/>
  <c r="BE53" i="3"/>
  <c r="BE24" i="3"/>
  <c r="BF24" i="3"/>
  <c r="BE93" i="3"/>
  <c r="BF93" i="3"/>
  <c r="BF125" i="3"/>
  <c r="BE125" i="3"/>
  <c r="BF68" i="3"/>
  <c r="BE68" i="3"/>
  <c r="BF52" i="3"/>
  <c r="BE52" i="3"/>
  <c r="BF22" i="3"/>
  <c r="BE22" i="3"/>
  <c r="BE95" i="3"/>
  <c r="BF95" i="3"/>
  <c r="BF127" i="3"/>
  <c r="BE127" i="3"/>
  <c r="BE37" i="3"/>
  <c r="BF37" i="3"/>
  <c r="BE21" i="3"/>
  <c r="BF21" i="3"/>
  <c r="BE5" i="3"/>
  <c r="BF5" i="3"/>
  <c r="BE96" i="3"/>
  <c r="BF96" i="3"/>
  <c r="BF112" i="3"/>
  <c r="BE112" i="3"/>
  <c r="BE128" i="3"/>
  <c r="BF128" i="3"/>
  <c r="BE144" i="3"/>
  <c r="BF144" i="3"/>
  <c r="BE160" i="3"/>
  <c r="BF160" i="3"/>
  <c r="BE176" i="3"/>
  <c r="BF176" i="3"/>
  <c r="BE192" i="3"/>
  <c r="BF192" i="3"/>
  <c r="BE135" i="3"/>
  <c r="BF135" i="3"/>
  <c r="BE151" i="3"/>
  <c r="BF151" i="3"/>
  <c r="BE167" i="3"/>
  <c r="BF167" i="3"/>
  <c r="BE183" i="3"/>
  <c r="BF183" i="3"/>
  <c r="BE199" i="3"/>
  <c r="BF199" i="3"/>
  <c r="BE59" i="3"/>
  <c r="BF59" i="3"/>
  <c r="BF28" i="3"/>
  <c r="BE28" i="3"/>
  <c r="BE89" i="3"/>
  <c r="BF89" i="3"/>
  <c r="BF121" i="3"/>
  <c r="BE121" i="3"/>
  <c r="BE70" i="3"/>
  <c r="BF70" i="3"/>
  <c r="BE54" i="3"/>
  <c r="BF54" i="3"/>
  <c r="BF26" i="3"/>
  <c r="BE26" i="3"/>
  <c r="BE91" i="3"/>
  <c r="BF91" i="3"/>
  <c r="BE123" i="3"/>
  <c r="BF123" i="3"/>
  <c r="BF39" i="3"/>
  <c r="BE39" i="3"/>
  <c r="BF23" i="3"/>
  <c r="BE23" i="3"/>
  <c r="BF7" i="3"/>
  <c r="BE7" i="3"/>
  <c r="BF94" i="3"/>
  <c r="BE94" i="3"/>
  <c r="BF110" i="3"/>
  <c r="BE110" i="3"/>
  <c r="BF126" i="3"/>
  <c r="BE126" i="3"/>
  <c r="BF142" i="3"/>
  <c r="BE142" i="3"/>
  <c r="BF158" i="3"/>
  <c r="BE158" i="3"/>
  <c r="BF174" i="3"/>
  <c r="BE174" i="3"/>
  <c r="BF190" i="3"/>
  <c r="BE190" i="3"/>
  <c r="BE133" i="3"/>
  <c r="BF133" i="3"/>
  <c r="BE149" i="3"/>
  <c r="BF149" i="3"/>
  <c r="BE165" i="3"/>
  <c r="BF165" i="3"/>
  <c r="BE181" i="3"/>
  <c r="BF181" i="3"/>
  <c r="BF197" i="3"/>
  <c r="BE197" i="3"/>
  <c r="BF73" i="3"/>
  <c r="BE73" i="3"/>
  <c r="BF57" i="3"/>
  <c r="BE57" i="3"/>
  <c r="BE32" i="3"/>
  <c r="BF32" i="3"/>
  <c r="BF85" i="3"/>
  <c r="BE85" i="3"/>
  <c r="BF117" i="3"/>
  <c r="BE117" i="3"/>
  <c r="BF72" i="3"/>
  <c r="BE72" i="3"/>
  <c r="BF56" i="3"/>
  <c r="BE56" i="3"/>
  <c r="BF30" i="3"/>
  <c r="BE30" i="3"/>
  <c r="BE87" i="3"/>
  <c r="BF87" i="3"/>
  <c r="BE119" i="3"/>
  <c r="BF119" i="3"/>
  <c r="BF41" i="3"/>
  <c r="BE41" i="3"/>
  <c r="BF25" i="3"/>
  <c r="BE25" i="3"/>
  <c r="BF9" i="3"/>
  <c r="BE9" i="3"/>
  <c r="BF92" i="3"/>
  <c r="BE92" i="3"/>
  <c r="BE108" i="3"/>
  <c r="BF108" i="3"/>
  <c r="BE124" i="3"/>
  <c r="BF124" i="3"/>
  <c r="BF140" i="3"/>
  <c r="BE140" i="3"/>
  <c r="BF156" i="3"/>
  <c r="BE156" i="3"/>
  <c r="BF172" i="3"/>
  <c r="BE172" i="3"/>
  <c r="BF188" i="3"/>
  <c r="BE188" i="3"/>
  <c r="BE4" i="3"/>
  <c r="BF4" i="3"/>
  <c r="BE147" i="3"/>
  <c r="BF147" i="3"/>
  <c r="BE163" i="3"/>
  <c r="BF163" i="3"/>
  <c r="BE179" i="3"/>
  <c r="BF179" i="3"/>
  <c r="BE195" i="3"/>
  <c r="BF195" i="3"/>
  <c r="BE67" i="3"/>
  <c r="BF67" i="3"/>
  <c r="BF36" i="3"/>
  <c r="BE36" i="3"/>
  <c r="BE81" i="3"/>
  <c r="BF81" i="3"/>
  <c r="BE113" i="3"/>
  <c r="BF113" i="3"/>
  <c r="BE74" i="3"/>
  <c r="BF74" i="3"/>
  <c r="BE58" i="3"/>
  <c r="BF58" i="3"/>
  <c r="BF34" i="3"/>
  <c r="BE34" i="3"/>
  <c r="BE83" i="3"/>
  <c r="BF83" i="3"/>
  <c r="BE115" i="3"/>
  <c r="BF115" i="3"/>
  <c r="BF43" i="3"/>
  <c r="BE43" i="3"/>
  <c r="BE27" i="3"/>
  <c r="BF27" i="3"/>
  <c r="BE11" i="3"/>
  <c r="BF11" i="3"/>
  <c r="BE90" i="3"/>
  <c r="BF90" i="3"/>
  <c r="BE106" i="3"/>
  <c r="BF106" i="3"/>
  <c r="BE122" i="3"/>
  <c r="BF122" i="3"/>
  <c r="BF138" i="3"/>
  <c r="BE138" i="3"/>
  <c r="BF154" i="3"/>
  <c r="BE154" i="3"/>
  <c r="BF170" i="3"/>
  <c r="BE170" i="3"/>
  <c r="BF186" i="3"/>
  <c r="BE186" i="3"/>
  <c r="BF202" i="3"/>
  <c r="BE202" i="3"/>
  <c r="BE145" i="3"/>
  <c r="BF145" i="3"/>
  <c r="BE161" i="3"/>
  <c r="BF161" i="3"/>
  <c r="BF177" i="3"/>
  <c r="BE177" i="3"/>
  <c r="BF193" i="3"/>
  <c r="BE193" i="3"/>
  <c r="BE79" i="3"/>
  <c r="BF79" i="3"/>
  <c r="BF77" i="3"/>
  <c r="BE77" i="3"/>
  <c r="BF61" i="3"/>
  <c r="BE61" i="3"/>
  <c r="BE40" i="3"/>
  <c r="BF40" i="3"/>
  <c r="BF8" i="3"/>
  <c r="BE8" i="3"/>
  <c r="BF109" i="3"/>
  <c r="BE109" i="3"/>
  <c r="BE76" i="3"/>
  <c r="BF76" i="3"/>
  <c r="BE60" i="3"/>
  <c r="BF60" i="3"/>
  <c r="BF38" i="3"/>
  <c r="BE38" i="3"/>
  <c r="BE6" i="3"/>
  <c r="BF6" i="3"/>
  <c r="BE111" i="3"/>
  <c r="BF111" i="3"/>
  <c r="BF45" i="3"/>
  <c r="BE45" i="3"/>
  <c r="BF29" i="3"/>
  <c r="BE29" i="3"/>
  <c r="BF13" i="3"/>
  <c r="BE13" i="3"/>
  <c r="BE88" i="3"/>
  <c r="BF88" i="3"/>
  <c r="BE104" i="3"/>
  <c r="BF104" i="3"/>
  <c r="BE120" i="3"/>
  <c r="BF120" i="3"/>
  <c r="BE136" i="3"/>
  <c r="BF136" i="3"/>
  <c r="BE152" i="3"/>
  <c r="BF152" i="3"/>
  <c r="BE168" i="3"/>
  <c r="BF168" i="3"/>
  <c r="BE184" i="3"/>
  <c r="BF184" i="3"/>
  <c r="BF200" i="3"/>
  <c r="BE200" i="3"/>
  <c r="BE143" i="3"/>
  <c r="BF143" i="3"/>
  <c r="BE159" i="3"/>
  <c r="BF159" i="3"/>
  <c r="BE175" i="3"/>
  <c r="BF175" i="3"/>
  <c r="BE191" i="3"/>
  <c r="BF191" i="3"/>
  <c r="BF75" i="3"/>
  <c r="BE75" i="3"/>
  <c r="BF44" i="3"/>
  <c r="BE44" i="3"/>
  <c r="BF12" i="3"/>
  <c r="BE12" i="3"/>
  <c r="BF105" i="3"/>
  <c r="BE105" i="3"/>
  <c r="BE78" i="3"/>
  <c r="BF78" i="3"/>
  <c r="BE62" i="3"/>
  <c r="BF62" i="3"/>
  <c r="BF42" i="3"/>
  <c r="BE42" i="3"/>
  <c r="BF10" i="3"/>
  <c r="BE10" i="3"/>
  <c r="BE107" i="3"/>
  <c r="BF107" i="3"/>
  <c r="BE47" i="3"/>
  <c r="BF47" i="3"/>
  <c r="BF31" i="3"/>
  <c r="BE31" i="3"/>
  <c r="BF15" i="3"/>
  <c r="BE15" i="3"/>
  <c r="BF86" i="3"/>
  <c r="BE86" i="3"/>
  <c r="BF102" i="3"/>
  <c r="BE102" i="3"/>
  <c r="BF118" i="3"/>
  <c r="BE118" i="3"/>
  <c r="BF134" i="3"/>
  <c r="BE134" i="3"/>
  <c r="BF150" i="3"/>
  <c r="BE150" i="3"/>
  <c r="BF166" i="3"/>
  <c r="BE166" i="3"/>
  <c r="BF182" i="3"/>
  <c r="BE182" i="3"/>
  <c r="BE198" i="3"/>
  <c r="BF198" i="3"/>
  <c r="BF141" i="3"/>
  <c r="BE141" i="3"/>
  <c r="BE157" i="3"/>
  <c r="BF157" i="3"/>
  <c r="BE173" i="3"/>
  <c r="BF173" i="3"/>
  <c r="BF189" i="3"/>
  <c r="BE189" i="3"/>
  <c r="BE71" i="3"/>
  <c r="BF71" i="3"/>
  <c r="BE65" i="3"/>
  <c r="BF65" i="3"/>
  <c r="BF48" i="3"/>
  <c r="BE48" i="3"/>
  <c r="BE16" i="3"/>
  <c r="BF16" i="3"/>
  <c r="BF101" i="3"/>
  <c r="BE101" i="3"/>
  <c r="BF80" i="3"/>
  <c r="BE80" i="3"/>
  <c r="BF64" i="3"/>
  <c r="BE64" i="3"/>
  <c r="BE46" i="3"/>
  <c r="BF46" i="3"/>
  <c r="BF14" i="3"/>
  <c r="BE14" i="3"/>
  <c r="BE103" i="3"/>
  <c r="BF103" i="3"/>
  <c r="BE49" i="3"/>
  <c r="BF49" i="3"/>
  <c r="BF33" i="3"/>
  <c r="BE33" i="3"/>
  <c r="BE17" i="3"/>
  <c r="BF17" i="3"/>
  <c r="BE84" i="3"/>
  <c r="BF84" i="3"/>
  <c r="BF100" i="3"/>
  <c r="BE100" i="3"/>
  <c r="BF116" i="3"/>
  <c r="BE116" i="3"/>
  <c r="BE132" i="3"/>
  <c r="BF132" i="3"/>
  <c r="BE148" i="3"/>
  <c r="BF148" i="3"/>
  <c r="BE164" i="3"/>
  <c r="BF164" i="3"/>
  <c r="BF180" i="3"/>
  <c r="BE180" i="3"/>
  <c r="BE196" i="3"/>
  <c r="BF196" i="3"/>
  <c r="BE139" i="3"/>
  <c r="BF139" i="3"/>
  <c r="BE155" i="3"/>
  <c r="BF155" i="3"/>
  <c r="BE171" i="3"/>
  <c r="BF171" i="3"/>
  <c r="BE187" i="3"/>
  <c r="BF187" i="3"/>
  <c r="BF203" i="3"/>
  <c r="BE203" i="3"/>
  <c r="BE51" i="3"/>
  <c r="BF51" i="3"/>
  <c r="BF20" i="3"/>
  <c r="BE20" i="3"/>
  <c r="BE97" i="3"/>
  <c r="BF97" i="3"/>
  <c r="BE129" i="3"/>
  <c r="BF129" i="3"/>
  <c r="BE66" i="3"/>
  <c r="BF66" i="3"/>
  <c r="BE50" i="3"/>
  <c r="BF50" i="3"/>
  <c r="BF18" i="3"/>
  <c r="BE18" i="3"/>
  <c r="BE99" i="3"/>
  <c r="BF99" i="3"/>
  <c r="BE131" i="3"/>
  <c r="BF131" i="3"/>
  <c r="BE35" i="3"/>
  <c r="BF35" i="3"/>
  <c r="BE19" i="3"/>
  <c r="BF19" i="3"/>
  <c r="BE82" i="3"/>
  <c r="BF82" i="3"/>
  <c r="BE98" i="3"/>
  <c r="BF98" i="3"/>
  <c r="BF114" i="3"/>
  <c r="BE114" i="3"/>
  <c r="BF130" i="3"/>
  <c r="BE130" i="3"/>
  <c r="BF146" i="3"/>
  <c r="BE146" i="3"/>
  <c r="BF162" i="3"/>
  <c r="BE162" i="3"/>
  <c r="BE178" i="3"/>
  <c r="BF178" i="3"/>
  <c r="BE194" i="3"/>
  <c r="BF194" i="3"/>
  <c r="BF137" i="3"/>
  <c r="BE137" i="3"/>
  <c r="BF153" i="3"/>
  <c r="BE153" i="3"/>
  <c r="BF169" i="3"/>
  <c r="BE169" i="3"/>
  <c r="BE185" i="3"/>
  <c r="BF185" i="3"/>
  <c r="BE201" i="3"/>
  <c r="BF201" i="3"/>
  <c r="BJ79" i="3" l="1"/>
  <c r="BJ76" i="3"/>
  <c r="BJ82" i="3"/>
  <c r="BJ21" i="3"/>
  <c r="BJ63" i="3"/>
  <c r="BJ44" i="3"/>
  <c r="BJ66" i="3"/>
  <c r="BJ29" i="3"/>
  <c r="BJ95" i="3"/>
  <c r="BJ116" i="3"/>
  <c r="BJ132" i="3"/>
  <c r="BJ168" i="3"/>
  <c r="BJ136" i="3"/>
  <c r="BJ195" i="3"/>
  <c r="BJ163" i="3"/>
  <c r="BJ131" i="3"/>
  <c r="BJ99" i="3"/>
  <c r="BJ67" i="3"/>
  <c r="BJ12" i="3"/>
  <c r="BJ52" i="3"/>
  <c r="BJ36" i="3"/>
  <c r="BJ70" i="3"/>
  <c r="BJ9" i="3"/>
  <c r="BJ27" i="3"/>
  <c r="BJ33" i="3"/>
  <c r="BJ58" i="3"/>
  <c r="BJ16" i="3"/>
  <c r="BJ55" i="3"/>
  <c r="BJ119" i="3"/>
  <c r="BJ183" i="3"/>
  <c r="BJ156" i="3"/>
  <c r="BJ196" i="3"/>
  <c r="BJ178" i="3"/>
  <c r="BJ162" i="3"/>
  <c r="BJ146" i="3"/>
  <c r="BJ130" i="3"/>
  <c r="BJ114" i="3"/>
  <c r="BJ189" i="3"/>
  <c r="BJ173" i="3"/>
  <c r="BJ157" i="3"/>
  <c r="BJ141" i="3"/>
  <c r="BJ125" i="3"/>
  <c r="BJ109" i="3"/>
  <c r="BJ93" i="3"/>
  <c r="BJ77" i="3"/>
  <c r="BJ61" i="3"/>
  <c r="BJ45" i="3"/>
  <c r="BJ104" i="3"/>
  <c r="BJ72" i="3"/>
  <c r="BJ7" i="3"/>
  <c r="BJ26" i="3"/>
  <c r="BJ110" i="3"/>
  <c r="BJ5" i="3"/>
  <c r="S5" i="3" s="1"/>
  <c r="BJ111" i="3"/>
  <c r="BJ127" i="3"/>
  <c r="BJ148" i="3"/>
  <c r="BJ160" i="3"/>
  <c r="BJ128" i="3"/>
  <c r="BJ187" i="3"/>
  <c r="BJ155" i="3"/>
  <c r="BJ123" i="3"/>
  <c r="BJ91" i="3"/>
  <c r="BJ59" i="3"/>
  <c r="BJ100" i="3"/>
  <c r="BJ11" i="3"/>
  <c r="BJ106" i="3"/>
  <c r="BJ62" i="3"/>
  <c r="BJ15" i="3"/>
  <c r="BJ31" i="3"/>
  <c r="BJ41" i="3"/>
  <c r="BJ42" i="3"/>
  <c r="BJ32" i="3"/>
  <c r="BJ8" i="3"/>
  <c r="BJ103" i="3"/>
  <c r="BJ167" i="3"/>
  <c r="BJ140" i="3"/>
  <c r="BJ47" i="3"/>
  <c r="BJ24" i="3"/>
  <c r="BJ50" i="3"/>
  <c r="BJ37" i="3"/>
  <c r="BJ108" i="3"/>
  <c r="BJ40" i="3"/>
  <c r="BJ13" i="3"/>
  <c r="BJ164" i="3"/>
  <c r="BJ143" i="3"/>
  <c r="BJ159" i="3"/>
  <c r="BJ192" i="3"/>
  <c r="BJ152" i="3"/>
  <c r="BJ120" i="3"/>
  <c r="BJ179" i="3"/>
  <c r="BJ147" i="3"/>
  <c r="BJ115" i="3"/>
  <c r="BJ83" i="3"/>
  <c r="BJ51" i="3"/>
  <c r="BJ84" i="3"/>
  <c r="BJ20" i="3"/>
  <c r="BJ90" i="3"/>
  <c r="BJ54" i="3"/>
  <c r="BJ19" i="3"/>
  <c r="BJ35" i="3"/>
  <c r="BJ17" i="3"/>
  <c r="BJ98" i="3"/>
  <c r="BJ92" i="3"/>
  <c r="BJ87" i="3"/>
  <c r="BJ151" i="3"/>
  <c r="BJ124" i="3"/>
  <c r="BJ184" i="3"/>
  <c r="BJ186" i="3"/>
  <c r="BJ170" i="3"/>
  <c r="BJ154" i="3"/>
  <c r="BJ138" i="3"/>
  <c r="BJ122" i="3"/>
  <c r="BJ197" i="3"/>
  <c r="BJ181" i="3"/>
  <c r="BJ165" i="3"/>
  <c r="BJ149" i="3"/>
  <c r="BJ133" i="3"/>
  <c r="BJ117" i="3"/>
  <c r="BJ101" i="3"/>
  <c r="BJ85" i="3"/>
  <c r="BJ69" i="3"/>
  <c r="BJ53" i="3"/>
  <c r="BJ10" i="3"/>
  <c r="BJ88" i="3"/>
  <c r="BJ56" i="3"/>
  <c r="BJ18" i="3"/>
  <c r="BJ34" i="3"/>
  <c r="BJ94" i="3"/>
  <c r="BJ202" i="3"/>
  <c r="BJ175" i="3"/>
  <c r="BJ191" i="3"/>
  <c r="BJ176" i="3"/>
  <c r="BJ144" i="3"/>
  <c r="BJ203" i="3"/>
  <c r="BJ171" i="3"/>
  <c r="BJ139" i="3"/>
  <c r="BJ107" i="3"/>
  <c r="BJ75" i="3"/>
  <c r="BJ43" i="3"/>
  <c r="BJ68" i="3"/>
  <c r="BJ28" i="3"/>
  <c r="BJ78" i="3"/>
  <c r="BJ46" i="3"/>
  <c r="BJ23" i="3"/>
  <c r="BJ39" i="3"/>
  <c r="BJ25" i="3"/>
  <c r="BJ74" i="3"/>
  <c r="BJ60" i="3"/>
  <c r="BJ71" i="3"/>
  <c r="BJ135" i="3"/>
  <c r="BJ199" i="3"/>
  <c r="BJ172" i="3"/>
  <c r="BJ4" i="3"/>
  <c r="BJ182" i="3"/>
  <c r="BJ166" i="3"/>
  <c r="BJ150" i="3"/>
  <c r="BJ134" i="3"/>
  <c r="BJ118" i="3"/>
  <c r="BJ193" i="3"/>
  <c r="BJ177" i="3"/>
  <c r="BJ161" i="3"/>
  <c r="BJ180" i="3"/>
  <c r="BJ174" i="3"/>
  <c r="BJ142" i="3"/>
  <c r="BJ169" i="3"/>
  <c r="BJ129" i="3"/>
  <c r="BJ97" i="3"/>
  <c r="BJ49" i="3"/>
  <c r="BJ80" i="3"/>
  <c r="BJ22" i="3"/>
  <c r="BJ86" i="3"/>
  <c r="BJ194" i="3"/>
  <c r="BJ190" i="3"/>
  <c r="BJ158" i="3"/>
  <c r="BJ126" i="3"/>
  <c r="BJ185" i="3"/>
  <c r="BJ153" i="3"/>
  <c r="BJ137" i="3"/>
  <c r="BJ121" i="3"/>
  <c r="BJ105" i="3"/>
  <c r="BJ89" i="3"/>
  <c r="BJ73" i="3"/>
  <c r="BJ57" i="3"/>
  <c r="BJ6" i="3"/>
  <c r="BJ96" i="3"/>
  <c r="BJ64" i="3"/>
  <c r="BJ14" i="3"/>
  <c r="BJ30" i="3"/>
  <c r="BJ102" i="3"/>
  <c r="BJ200" i="3"/>
  <c r="BJ188" i="3"/>
  <c r="BJ201" i="3"/>
  <c r="BJ145" i="3"/>
  <c r="BJ113" i="3"/>
  <c r="BJ81" i="3"/>
  <c r="BJ65" i="3"/>
  <c r="BJ112" i="3"/>
  <c r="BJ48" i="3"/>
  <c r="BJ38" i="3"/>
  <c r="BJ198" i="3"/>
  <c r="S4" i="3" l="1"/>
  <c r="S205" i="3" s="1"/>
  <c r="BO4" i="3"/>
  <c r="BM6" i="3"/>
  <c r="S207" i="3"/>
  <c r="S399" i="3"/>
  <c r="BM198" i="3"/>
  <c r="S249" i="3"/>
  <c r="BM48" i="3"/>
  <c r="S266" i="3"/>
  <c r="BM65" i="3"/>
  <c r="S314" i="3"/>
  <c r="BM113" i="3"/>
  <c r="S402" i="3"/>
  <c r="BM201" i="3"/>
  <c r="S401" i="3"/>
  <c r="BM200" i="3"/>
  <c r="S231" i="3"/>
  <c r="BM30" i="3"/>
  <c r="S265" i="3"/>
  <c r="BM64" i="3"/>
  <c r="S274" i="3"/>
  <c r="BM73" i="3"/>
  <c r="S306" i="3"/>
  <c r="BM105" i="3"/>
  <c r="S338" i="3"/>
  <c r="BM137" i="3"/>
  <c r="S386" i="3"/>
  <c r="BM185" i="3"/>
  <c r="S359" i="3"/>
  <c r="BM158" i="3"/>
  <c r="S395" i="3"/>
  <c r="BM194" i="3"/>
  <c r="S223" i="3"/>
  <c r="BM22" i="3"/>
  <c r="S250" i="3"/>
  <c r="BM49" i="3"/>
  <c r="S330" i="3"/>
  <c r="BM129" i="3"/>
  <c r="S343" i="3"/>
  <c r="BM142" i="3"/>
  <c r="S381" i="3"/>
  <c r="BM180" i="3"/>
  <c r="S378" i="3"/>
  <c r="BM177" i="3"/>
  <c r="S319" i="3"/>
  <c r="BM118" i="3"/>
  <c r="S351" i="3"/>
  <c r="BM150" i="3"/>
  <c r="S383" i="3"/>
  <c r="BM182" i="3"/>
  <c r="S373" i="3"/>
  <c r="BM172" i="3"/>
  <c r="S336" i="3"/>
  <c r="BM135" i="3"/>
  <c r="S261" i="3"/>
  <c r="BM60" i="3"/>
  <c r="S226" i="3"/>
  <c r="BM25" i="3"/>
  <c r="S224" i="3"/>
  <c r="BM23" i="3"/>
  <c r="S279" i="3"/>
  <c r="BM78" i="3"/>
  <c r="S269" i="3"/>
  <c r="BM68" i="3"/>
  <c r="S276" i="3"/>
  <c r="BM75" i="3"/>
  <c r="S340" i="3"/>
  <c r="BM139" i="3"/>
  <c r="S404" i="3"/>
  <c r="BM203" i="3"/>
  <c r="S377" i="3"/>
  <c r="BM176" i="3"/>
  <c r="S376" i="3"/>
  <c r="BM175" i="3"/>
  <c r="S295" i="3"/>
  <c r="BM94" i="3"/>
  <c r="S219" i="3"/>
  <c r="BM18" i="3"/>
  <c r="S289" i="3"/>
  <c r="BM88" i="3"/>
  <c r="S254" i="3"/>
  <c r="BM53" i="3"/>
  <c r="S286" i="3"/>
  <c r="BM85" i="3"/>
  <c r="S318" i="3"/>
  <c r="BM117" i="3"/>
  <c r="S350" i="3"/>
  <c r="BM149" i="3"/>
  <c r="S382" i="3"/>
  <c r="BM181" i="3"/>
  <c r="S323" i="3"/>
  <c r="BM122" i="3"/>
  <c r="S355" i="3"/>
  <c r="BM154" i="3"/>
  <c r="S387" i="3"/>
  <c r="BM186" i="3"/>
  <c r="S325" i="3"/>
  <c r="BM124" i="3"/>
  <c r="S288" i="3"/>
  <c r="BM87" i="3"/>
  <c r="S299" i="3"/>
  <c r="BM98" i="3"/>
  <c r="S236" i="3"/>
  <c r="BM35" i="3"/>
  <c r="S255" i="3"/>
  <c r="BM54" i="3"/>
  <c r="S221" i="3"/>
  <c r="BM20" i="3"/>
  <c r="S252" i="3"/>
  <c r="BM51" i="3"/>
  <c r="S316" i="3"/>
  <c r="BM115" i="3"/>
  <c r="S380" i="3"/>
  <c r="BM179" i="3"/>
  <c r="S353" i="3"/>
  <c r="BM152" i="3"/>
  <c r="S360" i="3"/>
  <c r="BM159" i="3"/>
  <c r="S365" i="3"/>
  <c r="BM164" i="3"/>
  <c r="S241" i="3"/>
  <c r="BM40" i="3"/>
  <c r="S238" i="3"/>
  <c r="BM37" i="3"/>
  <c r="S225" i="3"/>
  <c r="BM24" i="3"/>
  <c r="S341" i="3"/>
  <c r="BM140" i="3"/>
  <c r="S304" i="3"/>
  <c r="BM103" i="3"/>
  <c r="S233" i="3"/>
  <c r="BM32" i="3"/>
  <c r="S242" i="3"/>
  <c r="BM41" i="3"/>
  <c r="S216" i="3"/>
  <c r="BM15" i="3"/>
  <c r="S307" i="3"/>
  <c r="BM106" i="3"/>
  <c r="S301" i="3"/>
  <c r="BM100" i="3"/>
  <c r="S292" i="3"/>
  <c r="BM91" i="3"/>
  <c r="S356" i="3"/>
  <c r="BM155" i="3"/>
  <c r="S329" i="3"/>
  <c r="BM128" i="3"/>
  <c r="S349" i="3"/>
  <c r="BM148" i="3"/>
  <c r="S312" i="3"/>
  <c r="BM111" i="3"/>
  <c r="S311" i="3"/>
  <c r="BM110" i="3"/>
  <c r="S208" i="3"/>
  <c r="BM7" i="3"/>
  <c r="S305" i="3"/>
  <c r="BM104" i="3"/>
  <c r="S262" i="3"/>
  <c r="BM61" i="3"/>
  <c r="S294" i="3"/>
  <c r="BM93" i="3"/>
  <c r="S326" i="3"/>
  <c r="BM125" i="3"/>
  <c r="S358" i="3"/>
  <c r="BM157" i="3"/>
  <c r="S390" i="3"/>
  <c r="BM189" i="3"/>
  <c r="S331" i="3"/>
  <c r="BM130" i="3"/>
  <c r="S363" i="3"/>
  <c r="BM162" i="3"/>
  <c r="S397" i="3"/>
  <c r="BM196" i="3"/>
  <c r="S384" i="3"/>
  <c r="BM183" i="3"/>
  <c r="S256" i="3"/>
  <c r="BM55" i="3"/>
  <c r="S259" i="3"/>
  <c r="BM58" i="3"/>
  <c r="S228" i="3"/>
  <c r="BM27" i="3"/>
  <c r="S271" i="3"/>
  <c r="BM70" i="3"/>
  <c r="S253" i="3"/>
  <c r="BM52" i="3"/>
  <c r="S268" i="3"/>
  <c r="BM67" i="3"/>
  <c r="S332" i="3"/>
  <c r="BM131" i="3"/>
  <c r="S396" i="3"/>
  <c r="BM195" i="3"/>
  <c r="S369" i="3"/>
  <c r="BM168" i="3"/>
  <c r="S317" i="3"/>
  <c r="BM116" i="3"/>
  <c r="S230" i="3"/>
  <c r="BM29" i="3"/>
  <c r="S245" i="3"/>
  <c r="BM44" i="3"/>
  <c r="S222" i="3"/>
  <c r="BM21" i="3"/>
  <c r="S277" i="3"/>
  <c r="BM76" i="3"/>
  <c r="S239" i="3"/>
  <c r="BM38" i="3"/>
  <c r="S313" i="3"/>
  <c r="BM112" i="3"/>
  <c r="S282" i="3"/>
  <c r="BM81" i="3"/>
  <c r="S346" i="3"/>
  <c r="BM145" i="3"/>
  <c r="S389" i="3"/>
  <c r="BM188" i="3"/>
  <c r="S303" i="3"/>
  <c r="BM102" i="3"/>
  <c r="S215" i="3"/>
  <c r="BM14" i="3"/>
  <c r="S297" i="3"/>
  <c r="BM96" i="3"/>
  <c r="S258" i="3"/>
  <c r="BM57" i="3"/>
  <c r="S290" i="3"/>
  <c r="BM89" i="3"/>
  <c r="S322" i="3"/>
  <c r="BM121" i="3"/>
  <c r="S354" i="3"/>
  <c r="BM153" i="3"/>
  <c r="S327" i="3"/>
  <c r="BM126" i="3"/>
  <c r="S391" i="3"/>
  <c r="BM190" i="3"/>
  <c r="S287" i="3"/>
  <c r="BM86" i="3"/>
  <c r="S281" i="3"/>
  <c r="BM80" i="3"/>
  <c r="S298" i="3"/>
  <c r="BM97" i="3"/>
  <c r="S370" i="3"/>
  <c r="BM169" i="3"/>
  <c r="S375" i="3"/>
  <c r="BM174" i="3"/>
  <c r="S362" i="3"/>
  <c r="BM161" i="3"/>
  <c r="S394" i="3"/>
  <c r="BM193" i="3"/>
  <c r="S335" i="3"/>
  <c r="BM134" i="3"/>
  <c r="S367" i="3"/>
  <c r="BM166" i="3"/>
  <c r="S400" i="3"/>
  <c r="BM199" i="3"/>
  <c r="S272" i="3"/>
  <c r="BM71" i="3"/>
  <c r="S275" i="3"/>
  <c r="BM74" i="3"/>
  <c r="S240" i="3"/>
  <c r="BM39" i="3"/>
  <c r="S247" i="3"/>
  <c r="BM46" i="3"/>
  <c r="S229" i="3"/>
  <c r="BM28" i="3"/>
  <c r="S244" i="3"/>
  <c r="BM43" i="3"/>
  <c r="S308" i="3"/>
  <c r="BM107" i="3"/>
  <c r="S372" i="3"/>
  <c r="BM171" i="3"/>
  <c r="S345" i="3"/>
  <c r="BM144" i="3"/>
  <c r="S392" i="3"/>
  <c r="BM191" i="3"/>
  <c r="S403" i="3"/>
  <c r="BM202" i="3"/>
  <c r="S235" i="3"/>
  <c r="BM34" i="3"/>
  <c r="S257" i="3"/>
  <c r="BM56" i="3"/>
  <c r="S211" i="3"/>
  <c r="BM10" i="3"/>
  <c r="S270" i="3"/>
  <c r="BM69" i="3"/>
  <c r="S302" i="3"/>
  <c r="BM101" i="3"/>
  <c r="S334" i="3"/>
  <c r="BM133" i="3"/>
  <c r="S366" i="3"/>
  <c r="BM165" i="3"/>
  <c r="S398" i="3"/>
  <c r="BM197" i="3"/>
  <c r="S339" i="3"/>
  <c r="BM138" i="3"/>
  <c r="S371" i="3"/>
  <c r="BM170" i="3"/>
  <c r="S385" i="3"/>
  <c r="BM184" i="3"/>
  <c r="S352" i="3"/>
  <c r="BM151" i="3"/>
  <c r="S293" i="3"/>
  <c r="BM92" i="3"/>
  <c r="S218" i="3"/>
  <c r="BM17" i="3"/>
  <c r="S220" i="3"/>
  <c r="BM19" i="3"/>
  <c r="S291" i="3"/>
  <c r="BM90" i="3"/>
  <c r="S285" i="3"/>
  <c r="BM84" i="3"/>
  <c r="S284" i="3"/>
  <c r="BM83" i="3"/>
  <c r="S348" i="3"/>
  <c r="BM147" i="3"/>
  <c r="S321" i="3"/>
  <c r="BM120" i="3"/>
  <c r="S393" i="3"/>
  <c r="BM192" i="3"/>
  <c r="S344" i="3"/>
  <c r="BM143" i="3"/>
  <c r="S214" i="3"/>
  <c r="BM13" i="3"/>
  <c r="S309" i="3"/>
  <c r="BM108" i="3"/>
  <c r="S251" i="3"/>
  <c r="BM50" i="3"/>
  <c r="S248" i="3"/>
  <c r="BM47" i="3"/>
  <c r="S368" i="3"/>
  <c r="BM167" i="3"/>
  <c r="S209" i="3"/>
  <c r="BM8" i="3"/>
  <c r="S243" i="3"/>
  <c r="BM42" i="3"/>
  <c r="S232" i="3"/>
  <c r="BM31" i="3"/>
  <c r="S263" i="3"/>
  <c r="BM62" i="3"/>
  <c r="S212" i="3"/>
  <c r="BM11" i="3"/>
  <c r="S260" i="3"/>
  <c r="BM59" i="3"/>
  <c r="S324" i="3"/>
  <c r="BM123" i="3"/>
  <c r="S388" i="3"/>
  <c r="BM187" i="3"/>
  <c r="S361" i="3"/>
  <c r="BM160" i="3"/>
  <c r="S328" i="3"/>
  <c r="BM127" i="3"/>
  <c r="BM5" i="3"/>
  <c r="S227" i="3"/>
  <c r="BM26" i="3"/>
  <c r="S273" i="3"/>
  <c r="BM72" i="3"/>
  <c r="S246" i="3"/>
  <c r="BM45" i="3"/>
  <c r="S278" i="3"/>
  <c r="BM77" i="3"/>
  <c r="S310" i="3"/>
  <c r="BM109" i="3"/>
  <c r="S342" i="3"/>
  <c r="BM141" i="3"/>
  <c r="S374" i="3"/>
  <c r="BM173" i="3"/>
  <c r="S315" i="3"/>
  <c r="BM114" i="3"/>
  <c r="S347" i="3"/>
  <c r="BM146" i="3"/>
  <c r="S379" i="3"/>
  <c r="BM178" i="3"/>
  <c r="S357" i="3"/>
  <c r="BM156" i="3"/>
  <c r="S320" i="3"/>
  <c r="BM119" i="3"/>
  <c r="S217" i="3"/>
  <c r="BM16" i="3"/>
  <c r="S234" i="3"/>
  <c r="BM33" i="3"/>
  <c r="S210" i="3"/>
  <c r="BM9" i="3"/>
  <c r="S237" i="3"/>
  <c r="BM36" i="3"/>
  <c r="S213" i="3"/>
  <c r="BM12" i="3"/>
  <c r="S300" i="3"/>
  <c r="BM99" i="3"/>
  <c r="S364" i="3"/>
  <c r="BM163" i="3"/>
  <c r="S337" i="3"/>
  <c r="BM136" i="3"/>
  <c r="S333" i="3"/>
  <c r="BM132" i="3"/>
  <c r="S296" i="3"/>
  <c r="BM95" i="3"/>
  <c r="S267" i="3"/>
  <c r="BM66" i="3"/>
  <c r="S264" i="3"/>
  <c r="BM63" i="3"/>
  <c r="S283" i="3"/>
  <c r="BM82" i="3"/>
  <c r="S280" i="3"/>
  <c r="BM79" i="3"/>
  <c r="BM4" i="3"/>
  <c r="S206" i="3"/>
  <c r="BL198" i="3"/>
  <c r="BK198" i="3"/>
  <c r="BL48" i="3"/>
  <c r="BK48" i="3"/>
  <c r="BL65" i="3"/>
  <c r="BK65" i="3"/>
  <c r="BK113" i="3"/>
  <c r="BL113" i="3"/>
  <c r="BL201" i="3"/>
  <c r="BK201" i="3"/>
  <c r="BK200" i="3"/>
  <c r="BL200" i="3"/>
  <c r="BL30" i="3"/>
  <c r="BK30" i="3"/>
  <c r="BL64" i="3"/>
  <c r="BK64" i="3"/>
  <c r="BK6" i="3"/>
  <c r="BL6" i="3"/>
  <c r="BK73" i="3"/>
  <c r="BL73" i="3"/>
  <c r="BK105" i="3"/>
  <c r="BL105" i="3"/>
  <c r="BL137" i="3"/>
  <c r="BK137" i="3"/>
  <c r="BL185" i="3"/>
  <c r="BK185" i="3"/>
  <c r="BL158" i="3"/>
  <c r="BK158" i="3"/>
  <c r="BK194" i="3"/>
  <c r="BL194" i="3"/>
  <c r="BK22" i="3"/>
  <c r="BL22" i="3"/>
  <c r="BL49" i="3"/>
  <c r="BK49" i="3"/>
  <c r="BK129" i="3"/>
  <c r="BL129" i="3"/>
  <c r="BL142" i="3"/>
  <c r="BK142" i="3"/>
  <c r="BK180" i="3"/>
  <c r="BL180" i="3"/>
  <c r="BK177" i="3"/>
  <c r="BL177" i="3"/>
  <c r="BK118" i="3"/>
  <c r="BL118" i="3"/>
  <c r="BK150" i="3"/>
  <c r="BL150" i="3"/>
  <c r="BK182" i="3"/>
  <c r="BL182" i="3"/>
  <c r="BK172" i="3"/>
  <c r="BL172" i="3"/>
  <c r="BK135" i="3"/>
  <c r="BL135" i="3"/>
  <c r="BK60" i="3"/>
  <c r="BL60" i="3"/>
  <c r="BK25" i="3"/>
  <c r="BL25" i="3"/>
  <c r="BK23" i="3"/>
  <c r="BL23" i="3"/>
  <c r="BK78" i="3"/>
  <c r="BL78" i="3"/>
  <c r="BL68" i="3"/>
  <c r="BK68" i="3"/>
  <c r="BL75" i="3"/>
  <c r="BK75" i="3"/>
  <c r="BK139" i="3"/>
  <c r="BL139" i="3"/>
  <c r="BL203" i="3"/>
  <c r="BK203" i="3"/>
  <c r="BK176" i="3"/>
  <c r="BL176" i="3"/>
  <c r="BK175" i="3"/>
  <c r="BL175" i="3"/>
  <c r="BK94" i="3"/>
  <c r="BL94" i="3"/>
  <c r="BK18" i="3"/>
  <c r="BL18" i="3"/>
  <c r="BK88" i="3"/>
  <c r="BL88" i="3"/>
  <c r="BL53" i="3"/>
  <c r="BK53" i="3"/>
  <c r="BL85" i="3"/>
  <c r="BK85" i="3"/>
  <c r="BL117" i="3"/>
  <c r="BK117" i="3"/>
  <c r="BK149" i="3"/>
  <c r="BL149" i="3"/>
  <c r="BK181" i="3"/>
  <c r="BL181" i="3"/>
  <c r="BL122" i="3"/>
  <c r="BK122" i="3"/>
  <c r="BK154" i="3"/>
  <c r="BL154" i="3"/>
  <c r="BK186" i="3"/>
  <c r="BL186" i="3"/>
  <c r="BL124" i="3"/>
  <c r="BK124" i="3"/>
  <c r="BL87" i="3"/>
  <c r="BK87" i="3"/>
  <c r="BL98" i="3"/>
  <c r="BK98" i="3"/>
  <c r="BK35" i="3"/>
  <c r="BL35" i="3"/>
  <c r="BK54" i="3"/>
  <c r="BL54" i="3"/>
  <c r="BL20" i="3"/>
  <c r="BK20" i="3"/>
  <c r="BK51" i="3"/>
  <c r="BL51" i="3"/>
  <c r="BK115" i="3"/>
  <c r="BL115" i="3"/>
  <c r="BL179" i="3"/>
  <c r="BK179" i="3"/>
  <c r="BL152" i="3"/>
  <c r="BK152" i="3"/>
  <c r="BL159" i="3"/>
  <c r="BK159" i="3"/>
  <c r="BK164" i="3"/>
  <c r="BL164" i="3"/>
  <c r="BL40" i="3"/>
  <c r="BK40" i="3"/>
  <c r="BK37" i="3"/>
  <c r="BL37" i="3"/>
  <c r="BL24" i="3"/>
  <c r="BK24" i="3"/>
  <c r="BK140" i="3"/>
  <c r="BL140" i="3"/>
  <c r="BL103" i="3"/>
  <c r="BK103" i="3"/>
  <c r="BL32" i="3"/>
  <c r="BK32" i="3"/>
  <c r="BK41" i="3"/>
  <c r="BL41" i="3"/>
  <c r="BK15" i="3"/>
  <c r="BL15" i="3"/>
  <c r="BK106" i="3"/>
  <c r="BL106" i="3"/>
  <c r="BK100" i="3"/>
  <c r="BL100" i="3"/>
  <c r="BK91" i="3"/>
  <c r="BL91" i="3"/>
  <c r="BK155" i="3"/>
  <c r="BL155" i="3"/>
  <c r="BK128" i="3"/>
  <c r="BL128" i="3"/>
  <c r="BL148" i="3"/>
  <c r="BK148" i="3"/>
  <c r="BL111" i="3"/>
  <c r="BK111" i="3"/>
  <c r="BL110" i="3"/>
  <c r="BK110" i="3"/>
  <c r="BL7" i="3"/>
  <c r="BK7" i="3"/>
  <c r="BL104" i="3"/>
  <c r="BK104" i="3"/>
  <c r="BK61" i="3"/>
  <c r="BL61" i="3"/>
  <c r="BK93" i="3"/>
  <c r="BL93" i="3"/>
  <c r="BL125" i="3"/>
  <c r="BK125" i="3"/>
  <c r="BK157" i="3"/>
  <c r="BL157" i="3"/>
  <c r="BL189" i="3"/>
  <c r="BK189" i="3"/>
  <c r="BL130" i="3"/>
  <c r="BK130" i="3"/>
  <c r="BK162" i="3"/>
  <c r="BL162" i="3"/>
  <c r="BL196" i="3"/>
  <c r="BK196" i="3"/>
  <c r="BL183" i="3"/>
  <c r="BK183" i="3"/>
  <c r="BL55" i="3"/>
  <c r="BK55" i="3"/>
  <c r="BL58" i="3"/>
  <c r="BK58" i="3"/>
  <c r="BK27" i="3"/>
  <c r="BL27" i="3"/>
  <c r="BK70" i="3"/>
  <c r="BL70" i="3"/>
  <c r="BK52" i="3"/>
  <c r="BL52" i="3"/>
  <c r="BL67" i="3"/>
  <c r="BK67" i="3"/>
  <c r="BK131" i="3"/>
  <c r="BL131" i="3"/>
  <c r="BK195" i="3"/>
  <c r="BL195" i="3"/>
  <c r="BL168" i="3"/>
  <c r="BK168" i="3"/>
  <c r="BL116" i="3"/>
  <c r="BK116" i="3"/>
  <c r="BK29" i="3"/>
  <c r="BL29" i="3"/>
  <c r="BL44" i="3"/>
  <c r="BK44" i="3"/>
  <c r="BL21" i="3"/>
  <c r="BK21" i="3"/>
  <c r="BL76" i="3"/>
  <c r="BK76" i="3"/>
  <c r="BK38" i="3"/>
  <c r="BL38" i="3"/>
  <c r="BK112" i="3"/>
  <c r="BL112" i="3"/>
  <c r="BK81" i="3"/>
  <c r="BL81" i="3"/>
  <c r="BK145" i="3"/>
  <c r="BL145" i="3"/>
  <c r="BL188" i="3"/>
  <c r="BK188" i="3"/>
  <c r="BK102" i="3"/>
  <c r="BL102" i="3"/>
  <c r="BK14" i="3"/>
  <c r="BL14" i="3"/>
  <c r="BL96" i="3"/>
  <c r="BK96" i="3"/>
  <c r="BK57" i="3"/>
  <c r="BL57" i="3"/>
  <c r="BL89" i="3"/>
  <c r="BK89" i="3"/>
  <c r="BK121" i="3"/>
  <c r="BL121" i="3"/>
  <c r="BL153" i="3"/>
  <c r="BK153" i="3"/>
  <c r="BL126" i="3"/>
  <c r="BK126" i="3"/>
  <c r="BL190" i="3"/>
  <c r="BK190" i="3"/>
  <c r="BL86" i="3"/>
  <c r="BK86" i="3"/>
  <c r="BL80" i="3"/>
  <c r="BK80" i="3"/>
  <c r="BK97" i="3"/>
  <c r="BL97" i="3"/>
  <c r="BL169" i="3"/>
  <c r="BK169" i="3"/>
  <c r="BL174" i="3"/>
  <c r="BK174" i="3"/>
  <c r="BK161" i="3"/>
  <c r="BL161" i="3"/>
  <c r="BK193" i="3"/>
  <c r="BL193" i="3"/>
  <c r="BK134" i="3"/>
  <c r="BL134" i="3"/>
  <c r="BK166" i="3"/>
  <c r="BL166" i="3"/>
  <c r="BK4" i="3"/>
  <c r="BL4" i="3"/>
  <c r="BL199" i="3"/>
  <c r="BK199" i="3"/>
  <c r="BK71" i="3"/>
  <c r="BL71" i="3"/>
  <c r="BL74" i="3"/>
  <c r="BK74" i="3"/>
  <c r="BK39" i="3"/>
  <c r="BL39" i="3"/>
  <c r="BL46" i="3"/>
  <c r="BK46" i="3"/>
  <c r="BL28" i="3"/>
  <c r="BK28" i="3"/>
  <c r="BL43" i="3"/>
  <c r="BK43" i="3"/>
  <c r="BK107" i="3"/>
  <c r="BL107" i="3"/>
  <c r="BK171" i="3"/>
  <c r="BL171" i="3"/>
  <c r="BK144" i="3"/>
  <c r="BL144" i="3"/>
  <c r="BL191" i="3"/>
  <c r="BK191" i="3"/>
  <c r="BL202" i="3"/>
  <c r="BK202" i="3"/>
  <c r="BK34" i="3"/>
  <c r="BL34" i="3"/>
  <c r="BK56" i="3"/>
  <c r="BL56" i="3"/>
  <c r="BK10" i="3"/>
  <c r="BL10" i="3"/>
  <c r="BK69" i="3"/>
  <c r="BL69" i="3"/>
  <c r="BL101" i="3"/>
  <c r="BK101" i="3"/>
  <c r="BK133" i="3"/>
  <c r="BL133" i="3"/>
  <c r="BK165" i="3"/>
  <c r="BL165" i="3"/>
  <c r="BL197" i="3"/>
  <c r="BK197" i="3"/>
  <c r="BK138" i="3"/>
  <c r="BL138" i="3"/>
  <c r="BK170" i="3"/>
  <c r="BL170" i="3"/>
  <c r="BK184" i="3"/>
  <c r="BL184" i="3"/>
  <c r="BK151" i="3"/>
  <c r="BL151" i="3"/>
  <c r="BK92" i="3"/>
  <c r="BL92" i="3"/>
  <c r="BK17" i="3"/>
  <c r="BL17" i="3"/>
  <c r="BK19" i="3"/>
  <c r="BL19" i="3"/>
  <c r="BK90" i="3"/>
  <c r="BL90" i="3"/>
  <c r="BL84" i="3"/>
  <c r="BK84" i="3"/>
  <c r="BK83" i="3"/>
  <c r="BL83" i="3"/>
  <c r="BL147" i="3"/>
  <c r="BK147" i="3"/>
  <c r="BL120" i="3"/>
  <c r="BK120" i="3"/>
  <c r="BL192" i="3"/>
  <c r="BK192" i="3"/>
  <c r="BL143" i="3"/>
  <c r="BK143" i="3"/>
  <c r="BK13" i="3"/>
  <c r="BL13" i="3"/>
  <c r="BK108" i="3"/>
  <c r="BL108" i="3"/>
  <c r="BL50" i="3"/>
  <c r="BK50" i="3"/>
  <c r="BL47" i="3"/>
  <c r="BK47" i="3"/>
  <c r="BK167" i="3"/>
  <c r="BL167" i="3"/>
  <c r="BK8" i="3"/>
  <c r="BL8" i="3"/>
  <c r="BL42" i="3"/>
  <c r="BK42" i="3"/>
  <c r="BK31" i="3"/>
  <c r="BL31" i="3"/>
  <c r="BK62" i="3"/>
  <c r="BL62" i="3"/>
  <c r="BK11" i="3"/>
  <c r="BL11" i="3"/>
  <c r="BK59" i="3"/>
  <c r="BL59" i="3"/>
  <c r="BK123" i="3"/>
  <c r="BL123" i="3"/>
  <c r="BK187" i="3"/>
  <c r="BL187" i="3"/>
  <c r="BK160" i="3"/>
  <c r="BL160" i="3"/>
  <c r="BK127" i="3"/>
  <c r="BL127" i="3"/>
  <c r="BK5" i="3"/>
  <c r="BL5" i="3"/>
  <c r="BK26" i="3"/>
  <c r="BL26" i="3"/>
  <c r="BL72" i="3"/>
  <c r="BK72" i="3"/>
  <c r="BL45" i="3"/>
  <c r="BK45" i="3"/>
  <c r="BK77" i="3"/>
  <c r="BL77" i="3"/>
  <c r="BK109" i="3"/>
  <c r="BL109" i="3"/>
  <c r="BK141" i="3"/>
  <c r="BL141" i="3"/>
  <c r="BL173" i="3"/>
  <c r="BK173" i="3"/>
  <c r="BK114" i="3"/>
  <c r="BL114" i="3"/>
  <c r="BK146" i="3"/>
  <c r="BL146" i="3"/>
  <c r="BL178" i="3"/>
  <c r="BK178" i="3"/>
  <c r="BK156" i="3"/>
  <c r="BL156" i="3"/>
  <c r="BL119" i="3"/>
  <c r="BK119" i="3"/>
  <c r="BL16" i="3"/>
  <c r="BK16" i="3"/>
  <c r="BL33" i="3"/>
  <c r="BK33" i="3"/>
  <c r="BL9" i="3"/>
  <c r="BK9" i="3"/>
  <c r="BL36" i="3"/>
  <c r="BK36" i="3"/>
  <c r="BL12" i="3"/>
  <c r="BK12" i="3"/>
  <c r="BK99" i="3"/>
  <c r="BL99" i="3"/>
  <c r="BL163" i="3"/>
  <c r="BK163" i="3"/>
  <c r="BK136" i="3"/>
  <c r="BL136" i="3"/>
  <c r="BL132" i="3"/>
  <c r="BK132" i="3"/>
  <c r="BL95" i="3"/>
  <c r="BK95" i="3"/>
  <c r="BK66" i="3"/>
  <c r="BL66" i="3"/>
  <c r="BL63" i="3"/>
  <c r="BK63" i="3"/>
  <c r="BL82" i="3"/>
  <c r="BK82" i="3"/>
  <c r="BK79" i="3"/>
  <c r="BL79" i="3"/>
  <c r="BP44" i="3" l="1"/>
  <c r="BP49" i="3"/>
  <c r="BP91" i="3"/>
  <c r="BP61" i="3"/>
  <c r="BP48" i="3"/>
  <c r="BP39" i="3"/>
  <c r="BP55" i="3"/>
  <c r="BP78" i="3"/>
  <c r="BP42" i="3"/>
  <c r="BP68" i="3"/>
  <c r="BP147" i="3"/>
  <c r="BP17" i="3"/>
  <c r="BP79" i="3"/>
  <c r="BP123" i="3"/>
  <c r="BP195" i="3"/>
  <c r="BP110" i="3"/>
  <c r="BP202" i="3"/>
  <c r="BP127" i="3"/>
  <c r="BP159" i="3"/>
  <c r="BP191" i="3"/>
  <c r="BP102" i="3"/>
  <c r="BP166" i="3"/>
  <c r="BP29" i="3"/>
  <c r="BP98" i="3"/>
  <c r="BP130" i="3"/>
  <c r="BP162" i="3"/>
  <c r="BP26" i="3"/>
  <c r="BP198" i="3"/>
  <c r="BP6" i="3"/>
  <c r="BP64" i="3"/>
  <c r="BP65" i="3"/>
  <c r="BP81" i="3"/>
  <c r="BP97" i="3"/>
  <c r="BP113" i="3"/>
  <c r="BP129" i="3"/>
  <c r="BP145" i="3"/>
  <c r="BP161" i="3"/>
  <c r="BP177" i="3"/>
  <c r="BP193" i="3"/>
  <c r="BP27" i="3"/>
  <c r="BP11" i="3"/>
  <c r="BP100" i="3"/>
  <c r="BP116" i="3"/>
  <c r="BP132" i="3"/>
  <c r="BP148" i="3"/>
  <c r="BP164" i="3"/>
  <c r="BP180" i="3"/>
  <c r="BP196" i="3"/>
  <c r="BP24" i="3"/>
  <c r="BP8" i="3"/>
  <c r="BP57" i="3"/>
  <c r="BP84" i="3"/>
  <c r="BP54" i="3"/>
  <c r="BP53" i="3"/>
  <c r="BP40" i="3"/>
  <c r="BP115" i="3"/>
  <c r="BP43" i="3"/>
  <c r="BP59" i="3"/>
  <c r="BP86" i="3"/>
  <c r="BP46" i="3"/>
  <c r="BP67" i="3"/>
  <c r="BP131" i="3"/>
  <c r="BP76" i="3"/>
  <c r="BP87" i="3"/>
  <c r="BP139" i="3"/>
  <c r="BP142" i="3"/>
  <c r="BP174" i="3"/>
  <c r="BP158" i="3"/>
  <c r="BP82" i="3"/>
  <c r="BP36" i="3"/>
  <c r="BP45" i="3"/>
  <c r="BP90" i="3"/>
  <c r="BP75" i="3"/>
  <c r="BP47" i="3"/>
  <c r="BP63" i="3"/>
  <c r="BP34" i="3"/>
  <c r="BP50" i="3"/>
  <c r="BP83" i="3"/>
  <c r="BP179" i="3"/>
  <c r="BP92" i="3"/>
  <c r="BP95" i="3"/>
  <c r="BP155" i="3"/>
  <c r="BP187" i="3"/>
  <c r="BP126" i="3"/>
  <c r="BP111" i="3"/>
  <c r="BP143" i="3"/>
  <c r="BP175" i="3"/>
  <c r="BP25" i="3"/>
  <c r="BP134" i="3"/>
  <c r="BP18" i="3"/>
  <c r="BP13" i="3"/>
  <c r="BP114" i="3"/>
  <c r="BP146" i="3"/>
  <c r="BP178" i="3"/>
  <c r="BP182" i="3"/>
  <c r="BP22" i="3"/>
  <c r="BP56" i="3"/>
  <c r="BP80" i="3"/>
  <c r="BP73" i="3"/>
  <c r="BP89" i="3"/>
  <c r="BP105" i="3"/>
  <c r="BP121" i="3"/>
  <c r="BP137" i="3"/>
  <c r="BP153" i="3"/>
  <c r="BP169" i="3"/>
  <c r="BP185" i="3"/>
  <c r="BP201" i="3"/>
  <c r="BP19" i="3"/>
  <c r="BP33" i="3"/>
  <c r="BP108" i="3"/>
  <c r="BP124" i="3"/>
  <c r="BP140" i="3"/>
  <c r="BP156" i="3"/>
  <c r="BP172" i="3"/>
  <c r="BP188" i="3"/>
  <c r="BP32" i="3"/>
  <c r="BP16" i="3"/>
  <c r="BP4" i="3"/>
  <c r="T4" i="3" s="1"/>
  <c r="BP41" i="3"/>
  <c r="BP66" i="3"/>
  <c r="BP37" i="3"/>
  <c r="BP74" i="3"/>
  <c r="BP62" i="3"/>
  <c r="BP35" i="3"/>
  <c r="BP51" i="3"/>
  <c r="BP70" i="3"/>
  <c r="BP38" i="3"/>
  <c r="BP58" i="3"/>
  <c r="BP99" i="3"/>
  <c r="BP163" i="3"/>
  <c r="BP71" i="3"/>
  <c r="BP107" i="3"/>
  <c r="BP171" i="3"/>
  <c r="BP203" i="3"/>
  <c r="BP94" i="3"/>
  <c r="BP103" i="3"/>
  <c r="BP135" i="3"/>
  <c r="BP167" i="3"/>
  <c r="BP199" i="3"/>
  <c r="BP118" i="3"/>
  <c r="BP186" i="3"/>
  <c r="BP5" i="3"/>
  <c r="BP122" i="3"/>
  <c r="BP154" i="3"/>
  <c r="BP194" i="3"/>
  <c r="BP190" i="3"/>
  <c r="BP14" i="3"/>
  <c r="BP60" i="3"/>
  <c r="BP88" i="3"/>
  <c r="BP77" i="3"/>
  <c r="BP93" i="3"/>
  <c r="BP109" i="3"/>
  <c r="BP125" i="3"/>
  <c r="BP119" i="3"/>
  <c r="BP183" i="3"/>
  <c r="BP150" i="3"/>
  <c r="BP106" i="3"/>
  <c r="BP170" i="3"/>
  <c r="BP30" i="3"/>
  <c r="BP85" i="3"/>
  <c r="BP117" i="3"/>
  <c r="BP173" i="3"/>
  <c r="BP31" i="3"/>
  <c r="BP96" i="3"/>
  <c r="BP128" i="3"/>
  <c r="BP160" i="3"/>
  <c r="BP192" i="3"/>
  <c r="BP12" i="3"/>
  <c r="BP151" i="3"/>
  <c r="BP9" i="3"/>
  <c r="BP21" i="3"/>
  <c r="BP138" i="3"/>
  <c r="BP10" i="3"/>
  <c r="BP52" i="3"/>
  <c r="BP69" i="3"/>
  <c r="BP101" i="3"/>
  <c r="BP133" i="3"/>
  <c r="BP149" i="3"/>
  <c r="BP165" i="3"/>
  <c r="BP181" i="3"/>
  <c r="BP197" i="3"/>
  <c r="BP23" i="3"/>
  <c r="BP7" i="3"/>
  <c r="BP104" i="3"/>
  <c r="BP120" i="3"/>
  <c r="BP136" i="3"/>
  <c r="BP152" i="3"/>
  <c r="BP168" i="3"/>
  <c r="BP184" i="3"/>
  <c r="BP200" i="3"/>
  <c r="BP20" i="3"/>
  <c r="BP72" i="3"/>
  <c r="BP141" i="3"/>
  <c r="BP157" i="3"/>
  <c r="BP189" i="3"/>
  <c r="BP15" i="3"/>
  <c r="BP112" i="3"/>
  <c r="BP144" i="3"/>
  <c r="BP176" i="3"/>
  <c r="BP28" i="3"/>
  <c r="BS5" i="3" l="1"/>
  <c r="T206" i="3"/>
  <c r="BS6" i="3"/>
  <c r="T207" i="3"/>
  <c r="BS176" i="3"/>
  <c r="T377" i="3"/>
  <c r="BS28" i="3"/>
  <c r="BS144" i="3"/>
  <c r="T345" i="3"/>
  <c r="BS15" i="3"/>
  <c r="T216" i="3"/>
  <c r="BS157" i="3"/>
  <c r="T358" i="3"/>
  <c r="BS72" i="3"/>
  <c r="T273" i="3"/>
  <c r="BS200" i="3"/>
  <c r="T401" i="3"/>
  <c r="BS168" i="3"/>
  <c r="T369" i="3"/>
  <c r="BS136" i="3"/>
  <c r="T337" i="3"/>
  <c r="BS104" i="3"/>
  <c r="T305" i="3"/>
  <c r="BS23" i="3"/>
  <c r="T224" i="3"/>
  <c r="BS181" i="3"/>
  <c r="T382" i="3"/>
  <c r="BS149" i="3"/>
  <c r="T350" i="3"/>
  <c r="BS101" i="3"/>
  <c r="T302" i="3"/>
  <c r="BS52" i="3"/>
  <c r="T253" i="3"/>
  <c r="BS138" i="3"/>
  <c r="T339" i="3"/>
  <c r="BS9" i="3"/>
  <c r="T210" i="3"/>
  <c r="BS12" i="3"/>
  <c r="T213" i="3"/>
  <c r="BS160" i="3"/>
  <c r="T361" i="3"/>
  <c r="BS96" i="3"/>
  <c r="T297" i="3"/>
  <c r="BS173" i="3"/>
  <c r="T374" i="3"/>
  <c r="BS85" i="3"/>
  <c r="T286" i="3"/>
  <c r="BS170" i="3"/>
  <c r="T371" i="3"/>
  <c r="BS150" i="3"/>
  <c r="T351" i="3"/>
  <c r="BS119" i="3"/>
  <c r="T320" i="3"/>
  <c r="BS109" i="3"/>
  <c r="T310" i="3"/>
  <c r="BS77" i="3"/>
  <c r="T278" i="3"/>
  <c r="BS60" i="3"/>
  <c r="T261" i="3"/>
  <c r="BS190" i="3"/>
  <c r="T391" i="3"/>
  <c r="BS154" i="3"/>
  <c r="T355" i="3"/>
  <c r="BS118" i="3"/>
  <c r="T319" i="3"/>
  <c r="BS167" i="3"/>
  <c r="T368" i="3"/>
  <c r="BS103" i="3"/>
  <c r="T304" i="3"/>
  <c r="BS203" i="3"/>
  <c r="T404" i="3"/>
  <c r="BS107" i="3"/>
  <c r="T308" i="3"/>
  <c r="BS163" i="3"/>
  <c r="T364" i="3"/>
  <c r="BS58" i="3"/>
  <c r="T259" i="3"/>
  <c r="BS70" i="3"/>
  <c r="T271" i="3"/>
  <c r="BS35" i="3"/>
  <c r="T236" i="3"/>
  <c r="BS74" i="3"/>
  <c r="T275" i="3"/>
  <c r="BS66" i="3"/>
  <c r="T267" i="3"/>
  <c r="BS32" i="3"/>
  <c r="T233" i="3"/>
  <c r="BS172" i="3"/>
  <c r="T373" i="3"/>
  <c r="BS140" i="3"/>
  <c r="T341" i="3"/>
  <c r="BS108" i="3"/>
  <c r="T309" i="3"/>
  <c r="BS19" i="3"/>
  <c r="T220" i="3"/>
  <c r="BS185" i="3"/>
  <c r="T386" i="3"/>
  <c r="BS153" i="3"/>
  <c r="T354" i="3"/>
  <c r="BS121" i="3"/>
  <c r="T322" i="3"/>
  <c r="BS89" i="3"/>
  <c r="T290" i="3"/>
  <c r="BS80" i="3"/>
  <c r="T281" i="3"/>
  <c r="BS22" i="3"/>
  <c r="T223" i="3"/>
  <c r="BS178" i="3"/>
  <c r="T379" i="3"/>
  <c r="BS114" i="3"/>
  <c r="T315" i="3"/>
  <c r="BS18" i="3"/>
  <c r="T219" i="3"/>
  <c r="BS25" i="3"/>
  <c r="T226" i="3"/>
  <c r="BS143" i="3"/>
  <c r="T344" i="3"/>
  <c r="BS126" i="3"/>
  <c r="T327" i="3"/>
  <c r="BS155" i="3"/>
  <c r="T356" i="3"/>
  <c r="BS92" i="3"/>
  <c r="T293" i="3"/>
  <c r="BS83" i="3"/>
  <c r="T284" i="3"/>
  <c r="BS34" i="3"/>
  <c r="T235" i="3"/>
  <c r="BS47" i="3"/>
  <c r="T248" i="3"/>
  <c r="BS90" i="3"/>
  <c r="T291" i="3"/>
  <c r="BS36" i="3"/>
  <c r="T237" i="3"/>
  <c r="BS158" i="3"/>
  <c r="T359" i="3"/>
  <c r="BS142" i="3"/>
  <c r="T343" i="3"/>
  <c r="BS87" i="3"/>
  <c r="T288" i="3"/>
  <c r="BS131" i="3"/>
  <c r="T332" i="3"/>
  <c r="BS46" i="3"/>
  <c r="T247" i="3"/>
  <c r="BS59" i="3"/>
  <c r="T260" i="3"/>
  <c r="BS115" i="3"/>
  <c r="T316" i="3"/>
  <c r="BS53" i="3"/>
  <c r="T254" i="3"/>
  <c r="BS84" i="3"/>
  <c r="T285" i="3"/>
  <c r="BS8" i="3"/>
  <c r="T209" i="3"/>
  <c r="BS196" i="3"/>
  <c r="T397" i="3"/>
  <c r="BS164" i="3"/>
  <c r="T365" i="3"/>
  <c r="BS132" i="3"/>
  <c r="T333" i="3"/>
  <c r="BS100" i="3"/>
  <c r="T301" i="3"/>
  <c r="BS27" i="3"/>
  <c r="T228" i="3"/>
  <c r="BS177" i="3"/>
  <c r="T378" i="3"/>
  <c r="BS145" i="3"/>
  <c r="T346" i="3"/>
  <c r="BS113" i="3"/>
  <c r="T314" i="3"/>
  <c r="BS81" i="3"/>
  <c r="T282" i="3"/>
  <c r="BS64" i="3"/>
  <c r="T265" i="3"/>
  <c r="BS198" i="3"/>
  <c r="T399" i="3"/>
  <c r="BS162" i="3"/>
  <c r="T363" i="3"/>
  <c r="BS98" i="3"/>
  <c r="T299" i="3"/>
  <c r="BS166" i="3"/>
  <c r="T367" i="3"/>
  <c r="BS191" i="3"/>
  <c r="T392" i="3"/>
  <c r="BS127" i="3"/>
  <c r="T328" i="3"/>
  <c r="BS110" i="3"/>
  <c r="T311" i="3"/>
  <c r="BS123" i="3"/>
  <c r="T324" i="3"/>
  <c r="BS17" i="3"/>
  <c r="T218" i="3"/>
  <c r="BS68" i="3"/>
  <c r="T269" i="3"/>
  <c r="BS78" i="3"/>
  <c r="T279" i="3"/>
  <c r="BS39" i="3"/>
  <c r="T240" i="3"/>
  <c r="BS61" i="3"/>
  <c r="T262" i="3"/>
  <c r="BS49" i="3"/>
  <c r="T250" i="3"/>
  <c r="BS112" i="3"/>
  <c r="T313" i="3"/>
  <c r="BS189" i="3"/>
  <c r="T390" i="3"/>
  <c r="BS141" i="3"/>
  <c r="T342" i="3"/>
  <c r="BS20" i="3"/>
  <c r="T221" i="3"/>
  <c r="BS184" i="3"/>
  <c r="T385" i="3"/>
  <c r="BS152" i="3"/>
  <c r="T353" i="3"/>
  <c r="BS120" i="3"/>
  <c r="T321" i="3"/>
  <c r="BS7" i="3"/>
  <c r="T208" i="3"/>
  <c r="BS197" i="3"/>
  <c r="T398" i="3"/>
  <c r="BS165" i="3"/>
  <c r="T366" i="3"/>
  <c r="BS133" i="3"/>
  <c r="T334" i="3"/>
  <c r="BS69" i="3"/>
  <c r="T270" i="3"/>
  <c r="BS10" i="3"/>
  <c r="T211" i="3"/>
  <c r="BS21" i="3"/>
  <c r="T222" i="3"/>
  <c r="BS151" i="3"/>
  <c r="T352" i="3"/>
  <c r="BS192" i="3"/>
  <c r="T393" i="3"/>
  <c r="BS128" i="3"/>
  <c r="T329" i="3"/>
  <c r="BS31" i="3"/>
  <c r="T232" i="3"/>
  <c r="BS117" i="3"/>
  <c r="T318" i="3"/>
  <c r="BS30" i="3"/>
  <c r="T231" i="3"/>
  <c r="BS106" i="3"/>
  <c r="T307" i="3"/>
  <c r="BS183" i="3"/>
  <c r="T384" i="3"/>
  <c r="BS125" i="3"/>
  <c r="T326" i="3"/>
  <c r="BS93" i="3"/>
  <c r="T294" i="3"/>
  <c r="BS88" i="3"/>
  <c r="T289" i="3"/>
  <c r="BS14" i="3"/>
  <c r="T215" i="3"/>
  <c r="BS194" i="3"/>
  <c r="T395" i="3"/>
  <c r="BS122" i="3"/>
  <c r="T323" i="3"/>
  <c r="BS186" i="3"/>
  <c r="T387" i="3"/>
  <c r="BS199" i="3"/>
  <c r="T400" i="3"/>
  <c r="BS135" i="3"/>
  <c r="T336" i="3"/>
  <c r="BS94" i="3"/>
  <c r="T295" i="3"/>
  <c r="BS171" i="3"/>
  <c r="T372" i="3"/>
  <c r="BS71" i="3"/>
  <c r="T272" i="3"/>
  <c r="BS99" i="3"/>
  <c r="T300" i="3"/>
  <c r="BS38" i="3"/>
  <c r="T239" i="3"/>
  <c r="BS51" i="3"/>
  <c r="T252" i="3"/>
  <c r="BS62" i="3"/>
  <c r="T263" i="3"/>
  <c r="BS37" i="3"/>
  <c r="T238" i="3"/>
  <c r="BS41" i="3"/>
  <c r="T242" i="3"/>
  <c r="BS16" i="3"/>
  <c r="T217" i="3"/>
  <c r="BS188" i="3"/>
  <c r="T389" i="3"/>
  <c r="BS156" i="3"/>
  <c r="T357" i="3"/>
  <c r="BS124" i="3"/>
  <c r="T325" i="3"/>
  <c r="BS33" i="3"/>
  <c r="T234" i="3"/>
  <c r="BS201" i="3"/>
  <c r="T402" i="3"/>
  <c r="BS169" i="3"/>
  <c r="T370" i="3"/>
  <c r="BS137" i="3"/>
  <c r="T338" i="3"/>
  <c r="BS105" i="3"/>
  <c r="T306" i="3"/>
  <c r="BS73" i="3"/>
  <c r="T274" i="3"/>
  <c r="BS56" i="3"/>
  <c r="T257" i="3"/>
  <c r="BS182" i="3"/>
  <c r="T383" i="3"/>
  <c r="BS146" i="3"/>
  <c r="T347" i="3"/>
  <c r="BS13" i="3"/>
  <c r="T214" i="3"/>
  <c r="BS134" i="3"/>
  <c r="T335" i="3"/>
  <c r="BS175" i="3"/>
  <c r="T376" i="3"/>
  <c r="BS111" i="3"/>
  <c r="T312" i="3"/>
  <c r="BS187" i="3"/>
  <c r="T388" i="3"/>
  <c r="BS95" i="3"/>
  <c r="T296" i="3"/>
  <c r="BS179" i="3"/>
  <c r="T380" i="3"/>
  <c r="BS50" i="3"/>
  <c r="T251" i="3"/>
  <c r="BS63" i="3"/>
  <c r="T264" i="3"/>
  <c r="BS75" i="3"/>
  <c r="T276" i="3"/>
  <c r="BS45" i="3"/>
  <c r="T246" i="3"/>
  <c r="BS82" i="3"/>
  <c r="T283" i="3"/>
  <c r="BS174" i="3"/>
  <c r="T375" i="3"/>
  <c r="BS139" i="3"/>
  <c r="T340" i="3"/>
  <c r="BS76" i="3"/>
  <c r="T277" i="3"/>
  <c r="BS67" i="3"/>
  <c r="T268" i="3"/>
  <c r="BS86" i="3"/>
  <c r="T287" i="3"/>
  <c r="BS43" i="3"/>
  <c r="T244" i="3"/>
  <c r="BS40" i="3"/>
  <c r="T241" i="3"/>
  <c r="BS54" i="3"/>
  <c r="T255" i="3"/>
  <c r="BS57" i="3"/>
  <c r="T258" i="3"/>
  <c r="BS24" i="3"/>
  <c r="T225" i="3"/>
  <c r="BS180" i="3"/>
  <c r="T381" i="3"/>
  <c r="BS148" i="3"/>
  <c r="T349" i="3"/>
  <c r="BS116" i="3"/>
  <c r="T317" i="3"/>
  <c r="BS11" i="3"/>
  <c r="T212" i="3"/>
  <c r="BS193" i="3"/>
  <c r="T394" i="3"/>
  <c r="BS161" i="3"/>
  <c r="T362" i="3"/>
  <c r="BS129" i="3"/>
  <c r="T330" i="3"/>
  <c r="BS97" i="3"/>
  <c r="T298" i="3"/>
  <c r="BS65" i="3"/>
  <c r="T266" i="3"/>
  <c r="BS26" i="3"/>
  <c r="T227" i="3"/>
  <c r="BS130" i="3"/>
  <c r="T331" i="3"/>
  <c r="BS29" i="3"/>
  <c r="T230" i="3"/>
  <c r="BS102" i="3"/>
  <c r="T303" i="3"/>
  <c r="BS159" i="3"/>
  <c r="T360" i="3"/>
  <c r="BS202" i="3"/>
  <c r="T403" i="3"/>
  <c r="BS195" i="3"/>
  <c r="T396" i="3"/>
  <c r="BS79" i="3"/>
  <c r="T280" i="3"/>
  <c r="BS147" i="3"/>
  <c r="T348" i="3"/>
  <c r="BS42" i="3"/>
  <c r="T243" i="3"/>
  <c r="BS55" i="3"/>
  <c r="T256" i="3"/>
  <c r="BS48" i="3"/>
  <c r="T249" i="3"/>
  <c r="BS91" i="3"/>
  <c r="T292" i="3"/>
  <c r="BS44" i="3"/>
  <c r="T245" i="3"/>
  <c r="BS4" i="3"/>
  <c r="BV67" i="3"/>
  <c r="T229" i="3"/>
  <c r="BR28" i="3"/>
  <c r="BQ28" i="3"/>
  <c r="BQ144" i="3"/>
  <c r="BR144" i="3"/>
  <c r="BQ15" i="3"/>
  <c r="BR15" i="3"/>
  <c r="BR157" i="3"/>
  <c r="BQ157" i="3"/>
  <c r="BQ72" i="3"/>
  <c r="BR72" i="3"/>
  <c r="BR200" i="3"/>
  <c r="BQ200" i="3"/>
  <c r="BR168" i="3"/>
  <c r="BQ168" i="3"/>
  <c r="BQ136" i="3"/>
  <c r="BR136" i="3"/>
  <c r="BR104" i="3"/>
  <c r="BQ104" i="3"/>
  <c r="BQ23" i="3"/>
  <c r="BR23" i="3"/>
  <c r="BR181" i="3"/>
  <c r="BQ181" i="3"/>
  <c r="BR149" i="3"/>
  <c r="BQ149" i="3"/>
  <c r="BR101" i="3"/>
  <c r="BQ101" i="3"/>
  <c r="BR52" i="3"/>
  <c r="BQ52" i="3"/>
  <c r="BR138" i="3"/>
  <c r="BQ138" i="3"/>
  <c r="BQ9" i="3"/>
  <c r="BR9" i="3"/>
  <c r="BR12" i="3"/>
  <c r="BQ12" i="3"/>
  <c r="BR160" i="3"/>
  <c r="BQ160" i="3"/>
  <c r="BQ96" i="3"/>
  <c r="BR96" i="3"/>
  <c r="BR173" i="3"/>
  <c r="BQ173" i="3"/>
  <c r="BR85" i="3"/>
  <c r="BQ85" i="3"/>
  <c r="BR170" i="3"/>
  <c r="BQ170" i="3"/>
  <c r="BQ150" i="3"/>
  <c r="BR150" i="3"/>
  <c r="BQ119" i="3"/>
  <c r="BR119" i="3"/>
  <c r="BQ109" i="3"/>
  <c r="BR109" i="3"/>
  <c r="BR77" i="3"/>
  <c r="BQ77" i="3"/>
  <c r="BR60" i="3"/>
  <c r="BQ60" i="3"/>
  <c r="BQ190" i="3"/>
  <c r="BR190" i="3"/>
  <c r="BR154" i="3"/>
  <c r="BQ154" i="3"/>
  <c r="BQ5" i="3"/>
  <c r="BR5" i="3"/>
  <c r="BQ118" i="3"/>
  <c r="BR118" i="3"/>
  <c r="BR167" i="3"/>
  <c r="BQ167" i="3"/>
  <c r="BQ103" i="3"/>
  <c r="BR103" i="3"/>
  <c r="BQ203" i="3"/>
  <c r="BR203" i="3"/>
  <c r="BQ107" i="3"/>
  <c r="BR107" i="3"/>
  <c r="BQ163" i="3"/>
  <c r="BR163" i="3"/>
  <c r="BR58" i="3"/>
  <c r="BQ58" i="3"/>
  <c r="BR70" i="3"/>
  <c r="BQ70" i="3"/>
  <c r="BR35" i="3"/>
  <c r="BQ35" i="3"/>
  <c r="BR74" i="3"/>
  <c r="BQ74" i="3"/>
  <c r="BQ66" i="3"/>
  <c r="BR66" i="3"/>
  <c r="T205" i="3"/>
  <c r="BQ4" i="3"/>
  <c r="BR4" i="3"/>
  <c r="BR32" i="3"/>
  <c r="BQ32" i="3"/>
  <c r="BQ172" i="3"/>
  <c r="BR172" i="3"/>
  <c r="BQ140" i="3"/>
  <c r="BR140" i="3"/>
  <c r="BR108" i="3"/>
  <c r="BQ108" i="3"/>
  <c r="BR19" i="3"/>
  <c r="BQ19" i="3"/>
  <c r="BQ185" i="3"/>
  <c r="BR185" i="3"/>
  <c r="BR153" i="3"/>
  <c r="BQ153" i="3"/>
  <c r="BR121" i="3"/>
  <c r="BQ121" i="3"/>
  <c r="BQ89" i="3"/>
  <c r="BR89" i="3"/>
  <c r="BR80" i="3"/>
  <c r="BQ80" i="3"/>
  <c r="BQ22" i="3"/>
  <c r="BR22" i="3"/>
  <c r="BQ178" i="3"/>
  <c r="BR178" i="3"/>
  <c r="BQ114" i="3"/>
  <c r="BR114" i="3"/>
  <c r="BR18" i="3"/>
  <c r="BQ18" i="3"/>
  <c r="BQ25" i="3"/>
  <c r="BR25" i="3"/>
  <c r="BQ143" i="3"/>
  <c r="BR143" i="3"/>
  <c r="BQ126" i="3"/>
  <c r="BR126" i="3"/>
  <c r="BR155" i="3"/>
  <c r="BQ155" i="3"/>
  <c r="BR92" i="3"/>
  <c r="BQ92" i="3"/>
  <c r="BR83" i="3"/>
  <c r="BQ83" i="3"/>
  <c r="BQ34" i="3"/>
  <c r="BR34" i="3"/>
  <c r="BQ47" i="3"/>
  <c r="BR47" i="3"/>
  <c r="BQ90" i="3"/>
  <c r="BR90" i="3"/>
  <c r="BR36" i="3"/>
  <c r="BQ36" i="3"/>
  <c r="BQ158" i="3"/>
  <c r="BR158" i="3"/>
  <c r="BQ142" i="3"/>
  <c r="BR142" i="3"/>
  <c r="BQ87" i="3"/>
  <c r="BR87" i="3"/>
  <c r="BQ131" i="3"/>
  <c r="BR131" i="3"/>
  <c r="BR46" i="3"/>
  <c r="BQ46" i="3"/>
  <c r="BR59" i="3"/>
  <c r="BQ59" i="3"/>
  <c r="BQ115" i="3"/>
  <c r="BR115" i="3"/>
  <c r="BR53" i="3"/>
  <c r="BQ53" i="3"/>
  <c r="BR84" i="3"/>
  <c r="BQ84" i="3"/>
  <c r="BR8" i="3"/>
  <c r="BQ8" i="3"/>
  <c r="BR196" i="3"/>
  <c r="BQ196" i="3"/>
  <c r="BR164" i="3"/>
  <c r="BQ164" i="3"/>
  <c r="BR132" i="3"/>
  <c r="BQ132" i="3"/>
  <c r="BQ100" i="3"/>
  <c r="BR100" i="3"/>
  <c r="BR27" i="3"/>
  <c r="BQ27" i="3"/>
  <c r="BQ177" i="3"/>
  <c r="BR177" i="3"/>
  <c r="BR145" i="3"/>
  <c r="BQ145" i="3"/>
  <c r="BQ113" i="3"/>
  <c r="BR113" i="3"/>
  <c r="BQ81" i="3"/>
  <c r="BR81" i="3"/>
  <c r="BR64" i="3"/>
  <c r="BQ64" i="3"/>
  <c r="BQ198" i="3"/>
  <c r="BR198" i="3"/>
  <c r="BQ162" i="3"/>
  <c r="BR162" i="3"/>
  <c r="BR98" i="3"/>
  <c r="BQ98" i="3"/>
  <c r="BR166" i="3"/>
  <c r="BQ166" i="3"/>
  <c r="BQ191" i="3"/>
  <c r="BR191" i="3"/>
  <c r="BQ127" i="3"/>
  <c r="BR127" i="3"/>
  <c r="BQ110" i="3"/>
  <c r="BR110" i="3"/>
  <c r="BQ123" i="3"/>
  <c r="BR123" i="3"/>
  <c r="BR17" i="3"/>
  <c r="BQ17" i="3"/>
  <c r="BQ68" i="3"/>
  <c r="BR68" i="3"/>
  <c r="BR78" i="3"/>
  <c r="BQ78" i="3"/>
  <c r="BR39" i="3"/>
  <c r="BQ39" i="3"/>
  <c r="BR61" i="3"/>
  <c r="BQ61" i="3"/>
  <c r="BQ49" i="3"/>
  <c r="BR49" i="3"/>
  <c r="BQ176" i="3"/>
  <c r="BR176" i="3"/>
  <c r="BR112" i="3"/>
  <c r="BQ112" i="3"/>
  <c r="BQ189" i="3"/>
  <c r="BR189" i="3"/>
  <c r="BQ141" i="3"/>
  <c r="BR141" i="3"/>
  <c r="BR20" i="3"/>
  <c r="BQ20" i="3"/>
  <c r="BQ184" i="3"/>
  <c r="BR184" i="3"/>
  <c r="BR152" i="3"/>
  <c r="BQ152" i="3"/>
  <c r="BR120" i="3"/>
  <c r="BQ120" i="3"/>
  <c r="BR7" i="3"/>
  <c r="BQ7" i="3"/>
  <c r="BR197" i="3"/>
  <c r="BQ197" i="3"/>
  <c r="BR165" i="3"/>
  <c r="BQ165" i="3"/>
  <c r="BR133" i="3"/>
  <c r="BQ133" i="3"/>
  <c r="BQ69" i="3"/>
  <c r="BR69" i="3"/>
  <c r="BQ10" i="3"/>
  <c r="BR10" i="3"/>
  <c r="BQ21" i="3"/>
  <c r="BR21" i="3"/>
  <c r="BR151" i="3"/>
  <c r="BQ151" i="3"/>
  <c r="BQ192" i="3"/>
  <c r="BR192" i="3"/>
  <c r="BR128" i="3"/>
  <c r="BQ128" i="3"/>
  <c r="BQ31" i="3"/>
  <c r="BR31" i="3"/>
  <c r="BR117" i="3"/>
  <c r="BQ117" i="3"/>
  <c r="BQ30" i="3"/>
  <c r="BR30" i="3"/>
  <c r="BQ106" i="3"/>
  <c r="BR106" i="3"/>
  <c r="BR183" i="3"/>
  <c r="BQ183" i="3"/>
  <c r="BQ125" i="3"/>
  <c r="BR125" i="3"/>
  <c r="BR93" i="3"/>
  <c r="BQ93" i="3"/>
  <c r="BQ88" i="3"/>
  <c r="BR88" i="3"/>
  <c r="BR14" i="3"/>
  <c r="BQ14" i="3"/>
  <c r="BR194" i="3"/>
  <c r="BQ194" i="3"/>
  <c r="BQ122" i="3"/>
  <c r="BR122" i="3"/>
  <c r="BR186" i="3"/>
  <c r="BQ186" i="3"/>
  <c r="BQ199" i="3"/>
  <c r="BR199" i="3"/>
  <c r="BR135" i="3"/>
  <c r="BQ135" i="3"/>
  <c r="BQ94" i="3"/>
  <c r="BR94" i="3"/>
  <c r="BR171" i="3"/>
  <c r="BQ171" i="3"/>
  <c r="BR71" i="3"/>
  <c r="BQ71" i="3"/>
  <c r="BR99" i="3"/>
  <c r="BQ99" i="3"/>
  <c r="BR38" i="3"/>
  <c r="BQ38" i="3"/>
  <c r="BQ51" i="3"/>
  <c r="BR51" i="3"/>
  <c r="BQ62" i="3"/>
  <c r="BR62" i="3"/>
  <c r="BQ37" i="3"/>
  <c r="BR37" i="3"/>
  <c r="BQ41" i="3"/>
  <c r="BR41" i="3"/>
  <c r="BR16" i="3"/>
  <c r="BQ16" i="3"/>
  <c r="BQ188" i="3"/>
  <c r="BR188" i="3"/>
  <c r="BQ156" i="3"/>
  <c r="BR156" i="3"/>
  <c r="BR124" i="3"/>
  <c r="BQ124" i="3"/>
  <c r="BQ33" i="3"/>
  <c r="BR33" i="3"/>
  <c r="BQ201" i="3"/>
  <c r="BR201" i="3"/>
  <c r="BR169" i="3"/>
  <c r="BQ169" i="3"/>
  <c r="BR137" i="3"/>
  <c r="BQ137" i="3"/>
  <c r="BR105" i="3"/>
  <c r="BQ105" i="3"/>
  <c r="BQ73" i="3"/>
  <c r="BR73" i="3"/>
  <c r="BR56" i="3"/>
  <c r="BQ56" i="3"/>
  <c r="BR182" i="3"/>
  <c r="BQ182" i="3"/>
  <c r="BQ146" i="3"/>
  <c r="BR146" i="3"/>
  <c r="BR13" i="3"/>
  <c r="BQ13" i="3"/>
  <c r="BR134" i="3"/>
  <c r="BQ134" i="3"/>
  <c r="BQ175" i="3"/>
  <c r="BR175" i="3"/>
  <c r="BR111" i="3"/>
  <c r="BQ111" i="3"/>
  <c r="BR187" i="3"/>
  <c r="BQ187" i="3"/>
  <c r="BQ95" i="3"/>
  <c r="BR95" i="3"/>
  <c r="BQ179" i="3"/>
  <c r="BR179" i="3"/>
  <c r="BQ50" i="3"/>
  <c r="BR50" i="3"/>
  <c r="BR63" i="3"/>
  <c r="BQ63" i="3"/>
  <c r="BR75" i="3"/>
  <c r="BQ75" i="3"/>
  <c r="BQ45" i="3"/>
  <c r="BR45" i="3"/>
  <c r="BQ82" i="3"/>
  <c r="BR82" i="3"/>
  <c r="BQ174" i="3"/>
  <c r="BR174" i="3"/>
  <c r="BR139" i="3"/>
  <c r="BQ139" i="3"/>
  <c r="BR76" i="3"/>
  <c r="BQ76" i="3"/>
  <c r="BR67" i="3"/>
  <c r="BQ67" i="3"/>
  <c r="BQ86" i="3"/>
  <c r="BR86" i="3"/>
  <c r="BR43" i="3"/>
  <c r="BQ43" i="3"/>
  <c r="BR40" i="3"/>
  <c r="BQ40" i="3"/>
  <c r="BR54" i="3"/>
  <c r="BQ54" i="3"/>
  <c r="BR57" i="3"/>
  <c r="BQ57" i="3"/>
  <c r="BQ24" i="3"/>
  <c r="BR24" i="3"/>
  <c r="BQ180" i="3"/>
  <c r="BR180" i="3"/>
  <c r="BR148" i="3"/>
  <c r="BQ148" i="3"/>
  <c r="BQ116" i="3"/>
  <c r="BR116" i="3"/>
  <c r="BR11" i="3"/>
  <c r="BQ11" i="3"/>
  <c r="BR193" i="3"/>
  <c r="BQ193" i="3"/>
  <c r="BR161" i="3"/>
  <c r="BQ161" i="3"/>
  <c r="BR129" i="3"/>
  <c r="BQ129" i="3"/>
  <c r="BQ97" i="3"/>
  <c r="BR97" i="3"/>
  <c r="BR65" i="3"/>
  <c r="BQ65" i="3"/>
  <c r="BR6" i="3"/>
  <c r="BQ6" i="3"/>
  <c r="BR26" i="3"/>
  <c r="BQ26" i="3"/>
  <c r="BQ130" i="3"/>
  <c r="BR130" i="3"/>
  <c r="BR29" i="3"/>
  <c r="BQ29" i="3"/>
  <c r="BQ102" i="3"/>
  <c r="BR102" i="3"/>
  <c r="BQ159" i="3"/>
  <c r="BR159" i="3"/>
  <c r="BQ202" i="3"/>
  <c r="BR202" i="3"/>
  <c r="BR195" i="3"/>
  <c r="BQ195" i="3"/>
  <c r="BR79" i="3"/>
  <c r="BQ79" i="3"/>
  <c r="BR147" i="3"/>
  <c r="BQ147" i="3"/>
  <c r="BQ42" i="3"/>
  <c r="BR42" i="3"/>
  <c r="BQ55" i="3"/>
  <c r="BR55" i="3"/>
  <c r="BQ48" i="3"/>
  <c r="BR48" i="3"/>
  <c r="BR91" i="3"/>
  <c r="BQ91" i="3"/>
  <c r="BR44" i="3"/>
  <c r="BQ44" i="3"/>
  <c r="BY67" i="3" l="1"/>
  <c r="U268" i="3"/>
  <c r="BV16" i="3"/>
  <c r="BW16" i="3" s="1"/>
  <c r="BV198" i="3"/>
  <c r="BV9" i="3"/>
  <c r="BW9" i="3" s="1"/>
  <c r="BV95" i="3"/>
  <c r="BV106" i="3"/>
  <c r="BW106" i="3" s="1"/>
  <c r="BV8" i="3"/>
  <c r="BV80" i="3"/>
  <c r="BW80" i="3" s="1"/>
  <c r="BV193" i="3"/>
  <c r="BV199" i="3"/>
  <c r="BW199" i="3" s="1"/>
  <c r="BV105" i="3"/>
  <c r="BV141" i="3"/>
  <c r="BX141" i="3" s="1"/>
  <c r="BV146" i="3"/>
  <c r="BV147" i="3"/>
  <c r="BV152" i="3"/>
  <c r="BV35" i="3"/>
  <c r="BW35" i="3" s="1"/>
  <c r="BV54" i="3"/>
  <c r="BV129" i="3"/>
  <c r="BX129" i="3" s="1"/>
  <c r="BV134" i="3"/>
  <c r="BV96" i="3"/>
  <c r="BW96" i="3" s="1"/>
  <c r="BV50" i="3"/>
  <c r="BV60" i="3"/>
  <c r="BX60" i="3" s="1"/>
  <c r="BV14" i="3"/>
  <c r="BV108" i="3"/>
  <c r="BX108" i="3" s="1"/>
  <c r="BV178" i="3"/>
  <c r="BV114" i="3"/>
  <c r="BV179" i="3"/>
  <c r="BV115" i="3"/>
  <c r="BX115" i="3" s="1"/>
  <c r="BV184" i="3"/>
  <c r="BV120" i="3"/>
  <c r="BX120" i="3" s="1"/>
  <c r="BV48" i="3"/>
  <c r="BV42" i="3"/>
  <c r="BW42" i="3" s="1"/>
  <c r="BV26" i="3"/>
  <c r="BV41" i="3"/>
  <c r="BX41" i="3" s="1"/>
  <c r="BV161" i="3"/>
  <c r="BV89" i="3"/>
  <c r="BW89" i="3" s="1"/>
  <c r="BV166" i="3"/>
  <c r="BV94" i="3"/>
  <c r="BX94" i="3" s="1"/>
  <c r="BV167" i="3"/>
  <c r="BV172" i="3"/>
  <c r="BW172" i="3" s="1"/>
  <c r="BV71" i="3"/>
  <c r="BV103" i="3"/>
  <c r="BX103" i="3" s="1"/>
  <c r="BV65" i="3"/>
  <c r="BV191" i="3"/>
  <c r="BW191" i="3" s="1"/>
  <c r="BV135" i="3"/>
  <c r="BV15" i="3"/>
  <c r="BW15" i="3" s="1"/>
  <c r="BV140" i="3"/>
  <c r="BV68" i="3"/>
  <c r="BX68" i="3" s="1"/>
  <c r="BV23" i="3"/>
  <c r="BV37" i="3"/>
  <c r="BX37" i="3" s="1"/>
  <c r="BV53" i="3"/>
  <c r="BV59" i="3"/>
  <c r="BW59" i="3" s="1"/>
  <c r="BV57" i="3"/>
  <c r="BV196" i="3"/>
  <c r="BX196" i="3" s="1"/>
  <c r="BV185" i="3"/>
  <c r="BV11" i="3"/>
  <c r="BV30" i="3"/>
  <c r="BV62" i="3"/>
  <c r="BX62" i="3" s="1"/>
  <c r="BV19" i="3"/>
  <c r="BV20" i="3"/>
  <c r="BX20" i="3" s="1"/>
  <c r="BV31" i="3"/>
  <c r="BV132" i="3"/>
  <c r="BW132" i="3" s="1"/>
  <c r="BV127" i="3"/>
  <c r="BV190" i="3"/>
  <c r="BV61" i="3"/>
  <c r="BV197" i="3"/>
  <c r="BV36" i="3"/>
  <c r="BV43" i="3"/>
  <c r="BW43" i="3" s="1"/>
  <c r="BV109" i="3"/>
  <c r="BV55" i="3"/>
  <c r="BX55" i="3" s="1"/>
  <c r="BV92" i="3"/>
  <c r="BV164" i="3"/>
  <c r="BV87" i="3"/>
  <c r="BV159" i="3"/>
  <c r="BV126" i="3"/>
  <c r="BV121" i="3"/>
  <c r="BV75" i="3"/>
  <c r="BV72" i="3"/>
  <c r="BV203" i="3"/>
  <c r="BV78" i="3"/>
  <c r="BV44" i="3"/>
  <c r="BV76" i="3"/>
  <c r="BV116" i="3"/>
  <c r="BV148" i="3"/>
  <c r="BV180" i="3"/>
  <c r="BV7" i="3"/>
  <c r="BV111" i="3"/>
  <c r="BV143" i="3"/>
  <c r="BV175" i="3"/>
  <c r="BV86" i="3"/>
  <c r="BV158" i="3"/>
  <c r="BV81" i="3"/>
  <c r="BV153" i="3"/>
  <c r="BV24" i="3"/>
  <c r="BV18" i="3"/>
  <c r="BV27" i="3"/>
  <c r="BV144" i="3"/>
  <c r="BV139" i="3"/>
  <c r="BV202" i="3"/>
  <c r="BV64" i="3"/>
  <c r="BV69" i="3"/>
  <c r="BX67" i="3"/>
  <c r="BW67" i="3"/>
  <c r="BV12" i="3"/>
  <c r="BV110" i="3"/>
  <c r="BV142" i="3"/>
  <c r="BV174" i="3"/>
  <c r="BV13" i="3"/>
  <c r="BV100" i="3"/>
  <c r="BV137" i="3"/>
  <c r="BV169" i="3"/>
  <c r="BV201" i="3"/>
  <c r="BV73" i="3"/>
  <c r="BV70" i="3"/>
  <c r="BV34" i="3"/>
  <c r="BV51" i="3"/>
  <c r="BV40" i="3"/>
  <c r="BV112" i="3"/>
  <c r="BV176" i="3"/>
  <c r="BV104" i="3"/>
  <c r="BV171" i="3"/>
  <c r="BV138" i="3"/>
  <c r="BV133" i="3"/>
  <c r="BV130" i="3"/>
  <c r="BV183" i="3"/>
  <c r="BV168" i="3"/>
  <c r="BV173" i="3"/>
  <c r="BV17" i="3"/>
  <c r="BV58" i="3"/>
  <c r="BV47" i="3"/>
  <c r="BV56" i="3"/>
  <c r="BV88" i="3"/>
  <c r="BV128" i="3"/>
  <c r="BV160" i="3"/>
  <c r="BV192" i="3"/>
  <c r="BV83" i="3"/>
  <c r="BV123" i="3"/>
  <c r="BV155" i="3"/>
  <c r="BV187" i="3"/>
  <c r="BV102" i="3"/>
  <c r="BV170" i="3"/>
  <c r="BV93" i="3"/>
  <c r="BV165" i="3"/>
  <c r="BV125" i="3"/>
  <c r="BV131" i="3"/>
  <c r="BV177" i="3"/>
  <c r="BV52" i="3"/>
  <c r="BV32" i="3"/>
  <c r="BV150" i="3"/>
  <c r="BV91" i="3"/>
  <c r="BV84" i="3"/>
  <c r="BV82" i="3"/>
  <c r="BV122" i="3"/>
  <c r="BV154" i="3"/>
  <c r="BV186" i="3"/>
  <c r="BV77" i="3"/>
  <c r="BV117" i="3"/>
  <c r="BV149" i="3"/>
  <c r="BV181" i="3"/>
  <c r="BV6" i="3"/>
  <c r="BV194" i="3"/>
  <c r="BV195" i="3"/>
  <c r="BV200" i="3"/>
  <c r="BV45" i="3"/>
  <c r="BV182" i="3"/>
  <c r="BV188" i="3"/>
  <c r="BV21" i="3"/>
  <c r="BV49" i="3"/>
  <c r="BV162" i="3"/>
  <c r="BV97" i="3"/>
  <c r="BV156" i="3"/>
  <c r="BV28" i="3"/>
  <c r="BV5" i="3"/>
  <c r="BV85" i="3"/>
  <c r="BV90" i="3"/>
  <c r="BV136" i="3"/>
  <c r="BV74" i="3"/>
  <c r="BV25" i="3"/>
  <c r="BV113" i="3"/>
  <c r="BV118" i="3"/>
  <c r="BV119" i="3"/>
  <c r="BV124" i="3"/>
  <c r="BV66" i="3"/>
  <c r="BV38" i="3"/>
  <c r="BV33" i="3"/>
  <c r="BV101" i="3"/>
  <c r="BV189" i="3"/>
  <c r="BV163" i="3"/>
  <c r="BV63" i="3"/>
  <c r="BV145" i="3"/>
  <c r="BV151" i="3"/>
  <c r="BV39" i="3"/>
  <c r="BV46" i="3"/>
  <c r="BV157" i="3"/>
  <c r="BV29" i="3"/>
  <c r="BV79" i="3"/>
  <c r="BV99" i="3"/>
  <c r="BV10" i="3"/>
  <c r="BV107" i="3"/>
  <c r="BV98" i="3"/>
  <c r="BW173" i="3"/>
  <c r="BV22" i="3"/>
  <c r="BV4" i="3"/>
  <c r="BW68" i="3"/>
  <c r="BX9" i="3"/>
  <c r="BW147" i="3"/>
  <c r="BW114" i="3"/>
  <c r="BW41" i="3"/>
  <c r="BX147" i="3"/>
  <c r="BW129" i="3"/>
  <c r="BX114" i="3"/>
  <c r="BX172" i="3"/>
  <c r="BW94" i="3" l="1"/>
  <c r="BW120" i="3"/>
  <c r="BX15" i="3"/>
  <c r="BX80" i="3"/>
  <c r="BW141" i="3"/>
  <c r="BX96" i="3"/>
  <c r="BW62" i="3"/>
  <c r="BW37" i="3"/>
  <c r="BX106" i="3"/>
  <c r="BX89" i="3"/>
  <c r="BX42" i="3"/>
  <c r="BW115" i="3"/>
  <c r="BW108" i="3"/>
  <c r="BX35" i="3"/>
  <c r="BX16" i="3"/>
  <c r="BW75" i="3"/>
  <c r="BW126" i="3"/>
  <c r="BX87" i="3"/>
  <c r="BW92" i="3"/>
  <c r="BX109" i="3"/>
  <c r="BW36" i="3"/>
  <c r="BX127" i="3"/>
  <c r="BX19" i="3"/>
  <c r="BW185" i="3"/>
  <c r="BX57" i="3"/>
  <c r="BX140" i="3"/>
  <c r="BW135" i="3"/>
  <c r="BW65" i="3"/>
  <c r="BX71" i="3"/>
  <c r="BX167" i="3"/>
  <c r="BX166" i="3"/>
  <c r="BX161" i="3"/>
  <c r="BW26" i="3"/>
  <c r="BX48" i="3"/>
  <c r="BX184" i="3"/>
  <c r="BW179" i="3"/>
  <c r="BX178" i="3"/>
  <c r="BX14" i="3"/>
  <c r="BW50" i="3"/>
  <c r="BW134" i="3"/>
  <c r="BX54" i="3"/>
  <c r="BX152" i="3"/>
  <c r="BX146" i="3"/>
  <c r="BW105" i="3"/>
  <c r="BX193" i="3"/>
  <c r="BW8" i="3"/>
  <c r="BX95" i="3"/>
  <c r="BX198" i="3"/>
  <c r="BW24" i="3"/>
  <c r="BW81" i="3"/>
  <c r="BX86" i="3"/>
  <c r="BX121" i="3"/>
  <c r="BX159" i="3"/>
  <c r="BW164" i="3"/>
  <c r="BW55" i="3"/>
  <c r="BX43" i="3"/>
  <c r="BW190" i="3"/>
  <c r="BX59" i="3"/>
  <c r="BX8" i="3"/>
  <c r="BW198" i="3"/>
  <c r="BW167" i="3"/>
  <c r="BW166" i="3"/>
  <c r="BW161" i="3"/>
  <c r="BX26" i="3"/>
  <c r="BW48" i="3"/>
  <c r="BW184" i="3"/>
  <c r="BX179" i="3"/>
  <c r="BW178" i="3"/>
  <c r="BW14" i="3"/>
  <c r="BW95" i="3"/>
  <c r="BX135" i="3"/>
  <c r="BW54" i="3"/>
  <c r="BW152" i="3"/>
  <c r="BW146" i="3"/>
  <c r="BX50" i="3"/>
  <c r="BY5" i="3"/>
  <c r="U206" i="3"/>
  <c r="BW109" i="3"/>
  <c r="BW71" i="3"/>
  <c r="BX164" i="3"/>
  <c r="BY107" i="3"/>
  <c r="U308" i="3"/>
  <c r="BY99" i="3"/>
  <c r="U300" i="3"/>
  <c r="BY29" i="3"/>
  <c r="U230" i="3"/>
  <c r="BY46" i="3"/>
  <c r="U247" i="3"/>
  <c r="BY151" i="3"/>
  <c r="U352" i="3"/>
  <c r="BY63" i="3"/>
  <c r="U264" i="3"/>
  <c r="BY189" i="3"/>
  <c r="U390" i="3"/>
  <c r="BY33" i="3"/>
  <c r="U234" i="3"/>
  <c r="BY66" i="3"/>
  <c r="U267" i="3"/>
  <c r="BY119" i="3"/>
  <c r="U320" i="3"/>
  <c r="BY113" i="3"/>
  <c r="U314" i="3"/>
  <c r="BY74" i="3"/>
  <c r="U275" i="3"/>
  <c r="BY90" i="3"/>
  <c r="U291" i="3"/>
  <c r="BY156" i="3"/>
  <c r="U357" i="3"/>
  <c r="BY162" i="3"/>
  <c r="U363" i="3"/>
  <c r="BY21" i="3"/>
  <c r="U222" i="3"/>
  <c r="BY182" i="3"/>
  <c r="U383" i="3"/>
  <c r="BY200" i="3"/>
  <c r="U401" i="3"/>
  <c r="BY194" i="3"/>
  <c r="U395" i="3"/>
  <c r="BY181" i="3"/>
  <c r="U382" i="3"/>
  <c r="BY117" i="3"/>
  <c r="U318" i="3"/>
  <c r="BY186" i="3"/>
  <c r="U387" i="3"/>
  <c r="BY122" i="3"/>
  <c r="U323" i="3"/>
  <c r="BY84" i="3"/>
  <c r="U285" i="3"/>
  <c r="BY150" i="3"/>
  <c r="U351" i="3"/>
  <c r="BY52" i="3"/>
  <c r="U253" i="3"/>
  <c r="BY131" i="3"/>
  <c r="U332" i="3"/>
  <c r="BY165" i="3"/>
  <c r="U366" i="3"/>
  <c r="BY170" i="3"/>
  <c r="U371" i="3"/>
  <c r="BY187" i="3"/>
  <c r="U388" i="3"/>
  <c r="BY123" i="3"/>
  <c r="U324" i="3"/>
  <c r="BY192" i="3"/>
  <c r="U393" i="3"/>
  <c r="BY128" i="3"/>
  <c r="U329" i="3"/>
  <c r="BY56" i="3"/>
  <c r="U257" i="3"/>
  <c r="BY58" i="3"/>
  <c r="U259" i="3"/>
  <c r="BY173" i="3"/>
  <c r="U374" i="3"/>
  <c r="BY183" i="3"/>
  <c r="U384" i="3"/>
  <c r="BY133" i="3"/>
  <c r="U334" i="3"/>
  <c r="BY171" i="3"/>
  <c r="U372" i="3"/>
  <c r="BY176" i="3"/>
  <c r="U377" i="3"/>
  <c r="BY40" i="3"/>
  <c r="U241" i="3"/>
  <c r="BY34" i="3"/>
  <c r="U235" i="3"/>
  <c r="BY73" i="3"/>
  <c r="U274" i="3"/>
  <c r="BY169" i="3"/>
  <c r="U370" i="3"/>
  <c r="BY100" i="3"/>
  <c r="U301" i="3"/>
  <c r="BY174" i="3"/>
  <c r="U375" i="3"/>
  <c r="BY110" i="3"/>
  <c r="U311" i="3"/>
  <c r="BY69" i="3"/>
  <c r="U270" i="3"/>
  <c r="BY202" i="3"/>
  <c r="U403" i="3"/>
  <c r="BY144" i="3"/>
  <c r="U345" i="3"/>
  <c r="BY18" i="3"/>
  <c r="U219" i="3"/>
  <c r="BY153" i="3"/>
  <c r="U354" i="3"/>
  <c r="BY158" i="3"/>
  <c r="U359" i="3"/>
  <c r="BY175" i="3"/>
  <c r="U376" i="3"/>
  <c r="BY111" i="3"/>
  <c r="U312" i="3"/>
  <c r="BY180" i="3"/>
  <c r="U381" i="3"/>
  <c r="BY116" i="3"/>
  <c r="U317" i="3"/>
  <c r="BY44" i="3"/>
  <c r="U245" i="3"/>
  <c r="BY203" i="3"/>
  <c r="U404" i="3"/>
  <c r="BY75" i="3"/>
  <c r="U276" i="3"/>
  <c r="BY126" i="3"/>
  <c r="U327" i="3"/>
  <c r="BY87" i="3"/>
  <c r="U288" i="3"/>
  <c r="BY92" i="3"/>
  <c r="U293" i="3"/>
  <c r="BY109" i="3"/>
  <c r="U310" i="3"/>
  <c r="BY36" i="3"/>
  <c r="U237" i="3"/>
  <c r="BY61" i="3"/>
  <c r="U262" i="3"/>
  <c r="BY127" i="3"/>
  <c r="U328" i="3"/>
  <c r="BY31" i="3"/>
  <c r="U232" i="3"/>
  <c r="BY19" i="3"/>
  <c r="U220" i="3"/>
  <c r="BY30" i="3"/>
  <c r="U231" i="3"/>
  <c r="BY185" i="3"/>
  <c r="U386" i="3"/>
  <c r="BY57" i="3"/>
  <c r="U258" i="3"/>
  <c r="BY53" i="3"/>
  <c r="U254" i="3"/>
  <c r="BY23" i="3"/>
  <c r="U224" i="3"/>
  <c r="BY140" i="3"/>
  <c r="U341" i="3"/>
  <c r="BY135" i="3"/>
  <c r="U336" i="3"/>
  <c r="BY65" i="3"/>
  <c r="U266" i="3"/>
  <c r="BY71" i="3"/>
  <c r="U272" i="3"/>
  <c r="BY167" i="3"/>
  <c r="U368" i="3"/>
  <c r="BY166" i="3"/>
  <c r="U367" i="3"/>
  <c r="BY161" i="3"/>
  <c r="U362" i="3"/>
  <c r="BY26" i="3"/>
  <c r="U227" i="3"/>
  <c r="BY48" i="3"/>
  <c r="U249" i="3"/>
  <c r="BY184" i="3"/>
  <c r="U385" i="3"/>
  <c r="BY179" i="3"/>
  <c r="U380" i="3"/>
  <c r="BY178" i="3"/>
  <c r="U379" i="3"/>
  <c r="BY14" i="3"/>
  <c r="U215" i="3"/>
  <c r="BY50" i="3"/>
  <c r="U251" i="3"/>
  <c r="BY134" i="3"/>
  <c r="U335" i="3"/>
  <c r="BY54" i="3"/>
  <c r="U255" i="3"/>
  <c r="BY152" i="3"/>
  <c r="U353" i="3"/>
  <c r="BY146" i="3"/>
  <c r="U347" i="3"/>
  <c r="BY105" i="3"/>
  <c r="U306" i="3"/>
  <c r="BY193" i="3"/>
  <c r="U394" i="3"/>
  <c r="BY8" i="3"/>
  <c r="U209" i="3"/>
  <c r="BY95" i="3"/>
  <c r="U296" i="3"/>
  <c r="BY198" i="3"/>
  <c r="U399" i="3"/>
  <c r="BY22" i="3"/>
  <c r="U223" i="3"/>
  <c r="BY98" i="3"/>
  <c r="U299" i="3"/>
  <c r="BY10" i="3"/>
  <c r="U211" i="3"/>
  <c r="BY79" i="3"/>
  <c r="U280" i="3"/>
  <c r="BY157" i="3"/>
  <c r="U358" i="3"/>
  <c r="BY39" i="3"/>
  <c r="U240" i="3"/>
  <c r="BY145" i="3"/>
  <c r="U346" i="3"/>
  <c r="BY163" i="3"/>
  <c r="U364" i="3"/>
  <c r="BY101" i="3"/>
  <c r="U302" i="3"/>
  <c r="BY38" i="3"/>
  <c r="U239" i="3"/>
  <c r="BY124" i="3"/>
  <c r="U325" i="3"/>
  <c r="BY118" i="3"/>
  <c r="U319" i="3"/>
  <c r="BY25" i="3"/>
  <c r="U226" i="3"/>
  <c r="BY136" i="3"/>
  <c r="U337" i="3"/>
  <c r="BY85" i="3"/>
  <c r="U286" i="3"/>
  <c r="BY28" i="3"/>
  <c r="U229" i="3"/>
  <c r="BY97" i="3"/>
  <c r="U298" i="3"/>
  <c r="BY49" i="3"/>
  <c r="U250" i="3"/>
  <c r="BY188" i="3"/>
  <c r="U389" i="3"/>
  <c r="BY45" i="3"/>
  <c r="U246" i="3"/>
  <c r="BY195" i="3"/>
  <c r="U396" i="3"/>
  <c r="BY6" i="3"/>
  <c r="U207" i="3"/>
  <c r="BY149" i="3"/>
  <c r="U350" i="3"/>
  <c r="BY77" i="3"/>
  <c r="U278" i="3"/>
  <c r="BY154" i="3"/>
  <c r="U355" i="3"/>
  <c r="BY82" i="3"/>
  <c r="U283" i="3"/>
  <c r="BY91" i="3"/>
  <c r="U292" i="3"/>
  <c r="BY32" i="3"/>
  <c r="U233" i="3"/>
  <c r="BY177" i="3"/>
  <c r="U378" i="3"/>
  <c r="BY125" i="3"/>
  <c r="U326" i="3"/>
  <c r="BY93" i="3"/>
  <c r="U294" i="3"/>
  <c r="BY102" i="3"/>
  <c r="U303" i="3"/>
  <c r="BY155" i="3"/>
  <c r="U356" i="3"/>
  <c r="BY83" i="3"/>
  <c r="U284" i="3"/>
  <c r="BY160" i="3"/>
  <c r="U361" i="3"/>
  <c r="BY88" i="3"/>
  <c r="U289" i="3"/>
  <c r="BY47" i="3"/>
  <c r="U248" i="3"/>
  <c r="BY17" i="3"/>
  <c r="U218" i="3"/>
  <c r="BY168" i="3"/>
  <c r="U369" i="3"/>
  <c r="BY130" i="3"/>
  <c r="U331" i="3"/>
  <c r="BY138" i="3"/>
  <c r="U339" i="3"/>
  <c r="BY104" i="3"/>
  <c r="U305" i="3"/>
  <c r="BY112" i="3"/>
  <c r="U313" i="3"/>
  <c r="BY51" i="3"/>
  <c r="U252" i="3"/>
  <c r="BY70" i="3"/>
  <c r="U271" i="3"/>
  <c r="BY201" i="3"/>
  <c r="U402" i="3"/>
  <c r="BY137" i="3"/>
  <c r="U338" i="3"/>
  <c r="BY13" i="3"/>
  <c r="U214" i="3"/>
  <c r="BY142" i="3"/>
  <c r="U343" i="3"/>
  <c r="BY12" i="3"/>
  <c r="U213" i="3"/>
  <c r="BY64" i="3"/>
  <c r="U265" i="3"/>
  <c r="BY139" i="3"/>
  <c r="U340" i="3"/>
  <c r="BY27" i="3"/>
  <c r="U228" i="3"/>
  <c r="BY24" i="3"/>
  <c r="U225" i="3"/>
  <c r="BY81" i="3"/>
  <c r="U282" i="3"/>
  <c r="BY86" i="3"/>
  <c r="U287" i="3"/>
  <c r="BY143" i="3"/>
  <c r="U344" i="3"/>
  <c r="BY7" i="3"/>
  <c r="U208" i="3"/>
  <c r="BY148" i="3"/>
  <c r="U349" i="3"/>
  <c r="BY76" i="3"/>
  <c r="U277" i="3"/>
  <c r="BY78" i="3"/>
  <c r="U279" i="3"/>
  <c r="BY72" i="3"/>
  <c r="U273" i="3"/>
  <c r="BY121" i="3"/>
  <c r="U322" i="3"/>
  <c r="BY159" i="3"/>
  <c r="U360" i="3"/>
  <c r="BY164" i="3"/>
  <c r="U365" i="3"/>
  <c r="BY55" i="3"/>
  <c r="U256" i="3"/>
  <c r="BY43" i="3"/>
  <c r="U244" i="3"/>
  <c r="BY197" i="3"/>
  <c r="U398" i="3"/>
  <c r="BY190" i="3"/>
  <c r="U391" i="3"/>
  <c r="BY132" i="3"/>
  <c r="U333" i="3"/>
  <c r="BY20" i="3"/>
  <c r="U221" i="3"/>
  <c r="BY62" i="3"/>
  <c r="U263" i="3"/>
  <c r="BY11" i="3"/>
  <c r="U212" i="3"/>
  <c r="BY196" i="3"/>
  <c r="U397" i="3"/>
  <c r="BY59" i="3"/>
  <c r="U260" i="3"/>
  <c r="BY37" i="3"/>
  <c r="U238" i="3"/>
  <c r="BY68" i="3"/>
  <c r="U269" i="3"/>
  <c r="BY15" i="3"/>
  <c r="U216" i="3"/>
  <c r="BY191" i="3"/>
  <c r="U392" i="3"/>
  <c r="BY103" i="3"/>
  <c r="U304" i="3"/>
  <c r="BY172" i="3"/>
  <c r="U373" i="3"/>
  <c r="BY94" i="3"/>
  <c r="U295" i="3"/>
  <c r="BY89" i="3"/>
  <c r="U290" i="3"/>
  <c r="BY41" i="3"/>
  <c r="U242" i="3"/>
  <c r="BY42" i="3"/>
  <c r="U243" i="3"/>
  <c r="BY120" i="3"/>
  <c r="U321" i="3"/>
  <c r="BY115" i="3"/>
  <c r="U316" i="3"/>
  <c r="BY114" i="3"/>
  <c r="U315" i="3"/>
  <c r="BY108" i="3"/>
  <c r="U309" i="3"/>
  <c r="BY60" i="3"/>
  <c r="U261" i="3"/>
  <c r="BY96" i="3"/>
  <c r="U297" i="3"/>
  <c r="BY129" i="3"/>
  <c r="U330" i="3"/>
  <c r="BY35" i="3"/>
  <c r="U236" i="3"/>
  <c r="BY147" i="3"/>
  <c r="U348" i="3"/>
  <c r="BY141" i="3"/>
  <c r="U342" i="3"/>
  <c r="BY199" i="3"/>
  <c r="U400" i="3"/>
  <c r="BY80" i="3"/>
  <c r="U281" i="3"/>
  <c r="BY106" i="3"/>
  <c r="U307" i="3"/>
  <c r="BY9" i="3"/>
  <c r="U210" i="3"/>
  <c r="BY16" i="3"/>
  <c r="U217" i="3"/>
  <c r="BY4" i="3"/>
  <c r="U205" i="3"/>
  <c r="BX173" i="3"/>
  <c r="BW18" i="3"/>
  <c r="BX153" i="3"/>
  <c r="BX158" i="3"/>
  <c r="BX75" i="3"/>
  <c r="BX126" i="3"/>
  <c r="BW87" i="3"/>
  <c r="BX92" i="3"/>
  <c r="BX36" i="3"/>
  <c r="BW127" i="3"/>
  <c r="BW19" i="3"/>
  <c r="BW30" i="3"/>
  <c r="BX185" i="3"/>
  <c r="BW57" i="3"/>
  <c r="BW53" i="3"/>
  <c r="BW23" i="3"/>
  <c r="BW140" i="3"/>
  <c r="BX65" i="3"/>
  <c r="BX134" i="3"/>
  <c r="BX105" i="3"/>
  <c r="BW193" i="3"/>
  <c r="BX24" i="3"/>
  <c r="BX81" i="3"/>
  <c r="BW86" i="3"/>
  <c r="BW121" i="3"/>
  <c r="BW159" i="3"/>
  <c r="BX190" i="3"/>
  <c r="BX132" i="3"/>
  <c r="BW20" i="3"/>
  <c r="BW196" i="3"/>
  <c r="BX191" i="3"/>
  <c r="BW103" i="3"/>
  <c r="BW60" i="3"/>
  <c r="BX199" i="3"/>
  <c r="BX4" i="3"/>
  <c r="BX30" i="3"/>
  <c r="BW158" i="3"/>
  <c r="BW153" i="3"/>
  <c r="BX18" i="3"/>
  <c r="BX53" i="3"/>
  <c r="BX23" i="3"/>
  <c r="BW11" i="3"/>
  <c r="BX11" i="3"/>
  <c r="BX197" i="3"/>
  <c r="BW197" i="3"/>
  <c r="BW61" i="3"/>
  <c r="BX61" i="3"/>
  <c r="BW31" i="3"/>
  <c r="BX31" i="3"/>
  <c r="BW78" i="3"/>
  <c r="BX78" i="3"/>
  <c r="BX72" i="3"/>
  <c r="BW72" i="3"/>
  <c r="BX203" i="3"/>
  <c r="BW203" i="3"/>
  <c r="BX64" i="3"/>
  <c r="BW64" i="3"/>
  <c r="BW139" i="3"/>
  <c r="BX139" i="3"/>
  <c r="BX27" i="3"/>
  <c r="BW27" i="3"/>
  <c r="BX143" i="3"/>
  <c r="BW143" i="3"/>
  <c r="BX7" i="3"/>
  <c r="BW7" i="3"/>
  <c r="BW148" i="3"/>
  <c r="BX148" i="3"/>
  <c r="BX76" i="3"/>
  <c r="BW76" i="3"/>
  <c r="BW69" i="3"/>
  <c r="BX69" i="3"/>
  <c r="BW202" i="3"/>
  <c r="BX202" i="3"/>
  <c r="BW144" i="3"/>
  <c r="BX144" i="3"/>
  <c r="BX175" i="3"/>
  <c r="BW175" i="3"/>
  <c r="BX111" i="3"/>
  <c r="BW111" i="3"/>
  <c r="BX180" i="3"/>
  <c r="BW180" i="3"/>
  <c r="BW116" i="3"/>
  <c r="BX116" i="3"/>
  <c r="BW44" i="3"/>
  <c r="BX44" i="3"/>
  <c r="BX183" i="3"/>
  <c r="BW183" i="3"/>
  <c r="BW133" i="3"/>
  <c r="BX133" i="3"/>
  <c r="BW171" i="3"/>
  <c r="BX171" i="3"/>
  <c r="BW176" i="3"/>
  <c r="BX176" i="3"/>
  <c r="BW40" i="3"/>
  <c r="BX40" i="3"/>
  <c r="BX34" i="3"/>
  <c r="BW34" i="3"/>
  <c r="BX73" i="3"/>
  <c r="BW73" i="3"/>
  <c r="BW169" i="3"/>
  <c r="BX169" i="3"/>
  <c r="BX100" i="3"/>
  <c r="BW100" i="3"/>
  <c r="BW174" i="3"/>
  <c r="BX174" i="3"/>
  <c r="BX110" i="3"/>
  <c r="BW110" i="3"/>
  <c r="BW168" i="3"/>
  <c r="BX168" i="3"/>
  <c r="BW130" i="3"/>
  <c r="BX130" i="3"/>
  <c r="BX138" i="3"/>
  <c r="BW138" i="3"/>
  <c r="BW104" i="3"/>
  <c r="BX104" i="3"/>
  <c r="BX112" i="3"/>
  <c r="BW112" i="3"/>
  <c r="BX51" i="3"/>
  <c r="BW51" i="3"/>
  <c r="BX70" i="3"/>
  <c r="BW70" i="3"/>
  <c r="BW201" i="3"/>
  <c r="BX201" i="3"/>
  <c r="BX137" i="3"/>
  <c r="BW137" i="3"/>
  <c r="BW13" i="3"/>
  <c r="BX13" i="3"/>
  <c r="BW142" i="3"/>
  <c r="BX142" i="3"/>
  <c r="BW12" i="3"/>
  <c r="BX12" i="3"/>
  <c r="BW84" i="3"/>
  <c r="BX84" i="3"/>
  <c r="BX150" i="3"/>
  <c r="BW150" i="3"/>
  <c r="BX52" i="3"/>
  <c r="BW52" i="3"/>
  <c r="BX131" i="3"/>
  <c r="BW131" i="3"/>
  <c r="BX165" i="3"/>
  <c r="BW165" i="3"/>
  <c r="BW170" i="3"/>
  <c r="BX170" i="3"/>
  <c r="BX187" i="3"/>
  <c r="BW187" i="3"/>
  <c r="BX123" i="3"/>
  <c r="BW123" i="3"/>
  <c r="BW192" i="3"/>
  <c r="BX192" i="3"/>
  <c r="BW128" i="3"/>
  <c r="BX128" i="3"/>
  <c r="BX56" i="3"/>
  <c r="BW56" i="3"/>
  <c r="BX58" i="3"/>
  <c r="BW58" i="3"/>
  <c r="BW91" i="3"/>
  <c r="BX91" i="3"/>
  <c r="BW32" i="3"/>
  <c r="BX32" i="3"/>
  <c r="BW177" i="3"/>
  <c r="BX177" i="3"/>
  <c r="BW125" i="3"/>
  <c r="BX125" i="3"/>
  <c r="BX93" i="3"/>
  <c r="BW93" i="3"/>
  <c r="BW102" i="3"/>
  <c r="BX102" i="3"/>
  <c r="BX155" i="3"/>
  <c r="BW155" i="3"/>
  <c r="BX83" i="3"/>
  <c r="BW83" i="3"/>
  <c r="BX160" i="3"/>
  <c r="BW160" i="3"/>
  <c r="BX88" i="3"/>
  <c r="BW88" i="3"/>
  <c r="BX47" i="3"/>
  <c r="BW47" i="3"/>
  <c r="BW17" i="3"/>
  <c r="BX17" i="3"/>
  <c r="BX90" i="3"/>
  <c r="BW90" i="3"/>
  <c r="BW5" i="3"/>
  <c r="BX5" i="3"/>
  <c r="BX156" i="3"/>
  <c r="BW156" i="3"/>
  <c r="BX162" i="3"/>
  <c r="BW162" i="3"/>
  <c r="BX21" i="3"/>
  <c r="BW21" i="3"/>
  <c r="BW182" i="3"/>
  <c r="BX182" i="3"/>
  <c r="BX200" i="3"/>
  <c r="BW200" i="3"/>
  <c r="BW194" i="3"/>
  <c r="BX194" i="3"/>
  <c r="BX181" i="3"/>
  <c r="BW181" i="3"/>
  <c r="BX117" i="3"/>
  <c r="BW117" i="3"/>
  <c r="BX186" i="3"/>
  <c r="BW186" i="3"/>
  <c r="BX122" i="3"/>
  <c r="BW122" i="3"/>
  <c r="BW85" i="3"/>
  <c r="BX85" i="3"/>
  <c r="BW28" i="3"/>
  <c r="BX28" i="3"/>
  <c r="BX97" i="3"/>
  <c r="BW97" i="3"/>
  <c r="BW49" i="3"/>
  <c r="BX49" i="3"/>
  <c r="BW188" i="3"/>
  <c r="BX188" i="3"/>
  <c r="BW45" i="3"/>
  <c r="BX45" i="3"/>
  <c r="BW195" i="3"/>
  <c r="BX195" i="3"/>
  <c r="BX6" i="3"/>
  <c r="BW6" i="3"/>
  <c r="BW149" i="3"/>
  <c r="BX149" i="3"/>
  <c r="BW77" i="3"/>
  <c r="BX77" i="3"/>
  <c r="BW154" i="3"/>
  <c r="BX154" i="3"/>
  <c r="BW82" i="3"/>
  <c r="BX82" i="3"/>
  <c r="BW4" i="3"/>
  <c r="BW107" i="3"/>
  <c r="BX107" i="3"/>
  <c r="BX99" i="3"/>
  <c r="BW99" i="3"/>
  <c r="BX29" i="3"/>
  <c r="BW29" i="3"/>
  <c r="BX46" i="3"/>
  <c r="BW46" i="3"/>
  <c r="BX151" i="3"/>
  <c r="BW151" i="3"/>
  <c r="BX63" i="3"/>
  <c r="BW63" i="3"/>
  <c r="BW189" i="3"/>
  <c r="BX189" i="3"/>
  <c r="BW33" i="3"/>
  <c r="BX33" i="3"/>
  <c r="BW66" i="3"/>
  <c r="BX66" i="3"/>
  <c r="BX119" i="3"/>
  <c r="BW119" i="3"/>
  <c r="BX113" i="3"/>
  <c r="BW113" i="3"/>
  <c r="BW74" i="3"/>
  <c r="BX74" i="3"/>
  <c r="BW98" i="3"/>
  <c r="BX98" i="3"/>
  <c r="BW10" i="3"/>
  <c r="BX10" i="3"/>
  <c r="BW79" i="3"/>
  <c r="BX79" i="3"/>
  <c r="BW157" i="3"/>
  <c r="BX157" i="3"/>
  <c r="BX39" i="3"/>
  <c r="BW39" i="3"/>
  <c r="BW145" i="3"/>
  <c r="BX145" i="3"/>
  <c r="BX163" i="3"/>
  <c r="BW163" i="3"/>
  <c r="BX101" i="3"/>
  <c r="BW101" i="3"/>
  <c r="BW38" i="3"/>
  <c r="BX38" i="3"/>
  <c r="BW124" i="3"/>
  <c r="BX124" i="3"/>
  <c r="BW118" i="3"/>
  <c r="BX118" i="3"/>
  <c r="BW25" i="3"/>
  <c r="BX25" i="3"/>
  <c r="BW136" i="3"/>
  <c r="BX136" i="3"/>
  <c r="BW22" i="3"/>
  <c r="BX22" i="3"/>
  <c r="CB58" i="3" l="1"/>
  <c r="CB166" i="3"/>
  <c r="CB34" i="3"/>
  <c r="CB74" i="3"/>
  <c r="CB75" i="3"/>
  <c r="CB115" i="3"/>
  <c r="CB185" i="3"/>
  <c r="CB51" i="3"/>
  <c r="CB6" i="3"/>
  <c r="CB163" i="3"/>
  <c r="CB198" i="3"/>
  <c r="CB30" i="3"/>
  <c r="CB139" i="3"/>
  <c r="CB203" i="3"/>
  <c r="CB150" i="3"/>
  <c r="CB46" i="3"/>
  <c r="CB162" i="3"/>
  <c r="CB110" i="3"/>
  <c r="CB174" i="3"/>
  <c r="CB40" i="3"/>
  <c r="CB73" i="3"/>
  <c r="CB52" i="3"/>
  <c r="CB49" i="3"/>
  <c r="CB113" i="3"/>
  <c r="CB177" i="3"/>
  <c r="CB132" i="3"/>
  <c r="CB93" i="3"/>
  <c r="CB92" i="3"/>
  <c r="CB156" i="3"/>
  <c r="CB178" i="3"/>
  <c r="CB194" i="3"/>
  <c r="CB77" i="3"/>
  <c r="CB196" i="3"/>
  <c r="CB170" i="3"/>
  <c r="CB4" i="3"/>
  <c r="CB53" i="3"/>
  <c r="CB125" i="3"/>
  <c r="CB133" i="3"/>
  <c r="CB176" i="3"/>
  <c r="CB96" i="3"/>
  <c r="CB165" i="3"/>
  <c r="CB72" i="3"/>
  <c r="CB136" i="3"/>
  <c r="CB200" i="3"/>
  <c r="CB39" i="3"/>
  <c r="CB36" i="3"/>
  <c r="CB79" i="3"/>
  <c r="CB59" i="3"/>
  <c r="CB44" i="3"/>
  <c r="CB103" i="3"/>
  <c r="CB57" i="3"/>
  <c r="CB199" i="3"/>
  <c r="CB43" i="3"/>
  <c r="CB179" i="3"/>
  <c r="CB119" i="3"/>
  <c r="CB35" i="3"/>
  <c r="CB26" i="3"/>
  <c r="CB151" i="3"/>
  <c r="CB183" i="3"/>
  <c r="CB54" i="3"/>
  <c r="CB167" i="3"/>
  <c r="CB19" i="3"/>
  <c r="CB102" i="3"/>
  <c r="CB87" i="3"/>
  <c r="CB11" i="3"/>
  <c r="CB99" i="3"/>
  <c r="CB70" i="3"/>
  <c r="CB121" i="3"/>
  <c r="CB107" i="3"/>
  <c r="CB171" i="3"/>
  <c r="CB86" i="3"/>
  <c r="CB24" i="3"/>
  <c r="CB153" i="3"/>
  <c r="CB78" i="3"/>
  <c r="CB142" i="3"/>
  <c r="CB32" i="3"/>
  <c r="CB5" i="3"/>
  <c r="CB137" i="3"/>
  <c r="CB188" i="3"/>
  <c r="CB81" i="3"/>
  <c r="CB145" i="3"/>
  <c r="CB68" i="3"/>
  <c r="CB130" i="3"/>
  <c r="CB60" i="3"/>
  <c r="CB124" i="3"/>
  <c r="CB114" i="3"/>
  <c r="CB61" i="3"/>
  <c r="CB17" i="3"/>
  <c r="CB80" i="3"/>
  <c r="CB138" i="3"/>
  <c r="CB202" i="3"/>
  <c r="CB9" i="3"/>
  <c r="CB85" i="3"/>
  <c r="CB144" i="3"/>
  <c r="CB48" i="3"/>
  <c r="CB189" i="3"/>
  <c r="CB160" i="3"/>
  <c r="CB197" i="3"/>
  <c r="CB104" i="3"/>
  <c r="CB168" i="3"/>
  <c r="CB127" i="3"/>
  <c r="CB159" i="3"/>
  <c r="CB50" i="3"/>
  <c r="CB10" i="3"/>
  <c r="CB147" i="3"/>
  <c r="CB90" i="3"/>
  <c r="CB83" i="3"/>
  <c r="CB106" i="3"/>
  <c r="CB135" i="3"/>
  <c r="CB14" i="3"/>
  <c r="CB8" i="3"/>
  <c r="CB67" i="3"/>
  <c r="CB27" i="3"/>
  <c r="CB131" i="3"/>
  <c r="CB134" i="3"/>
  <c r="CB148" i="3"/>
  <c r="CB123" i="3"/>
  <c r="CB187" i="3"/>
  <c r="CB118" i="3"/>
  <c r="CB29" i="3"/>
  <c r="CB84" i="3"/>
  <c r="CB126" i="3"/>
  <c r="CB190" i="3"/>
  <c r="CB21" i="3"/>
  <c r="CB105" i="3"/>
  <c r="CB116" i="3"/>
  <c r="CB65" i="3"/>
  <c r="CB129" i="3"/>
  <c r="CB193" i="3"/>
  <c r="CB164" i="3"/>
  <c r="CB201" i="3"/>
  <c r="CB108" i="3"/>
  <c r="CB172" i="3"/>
  <c r="CB33" i="3"/>
  <c r="CB12" i="3"/>
  <c r="CB109" i="3"/>
  <c r="CB122" i="3"/>
  <c r="CB186" i="3"/>
  <c r="CB25" i="3"/>
  <c r="CB69" i="3"/>
  <c r="CB173" i="3"/>
  <c r="CB195" i="3"/>
  <c r="CB91" i="3"/>
  <c r="CB62" i="3"/>
  <c r="CB89" i="3"/>
  <c r="CB158" i="3"/>
  <c r="CB41" i="3"/>
  <c r="CB38" i="3"/>
  <c r="CB161" i="3"/>
  <c r="CB28" i="3"/>
  <c r="CB140" i="3"/>
  <c r="CB141" i="3"/>
  <c r="CB180" i="3"/>
  <c r="CB20" i="3"/>
  <c r="CB101" i="3"/>
  <c r="CB149" i="3"/>
  <c r="CB157" i="3"/>
  <c r="CB128" i="3"/>
  <c r="CB181" i="3"/>
  <c r="CB88" i="3"/>
  <c r="CB152" i="3"/>
  <c r="CB191" i="3"/>
  <c r="CB23" i="3"/>
  <c r="CB95" i="3"/>
  <c r="CB98" i="3"/>
  <c r="CB175" i="3"/>
  <c r="CB63" i="3"/>
  <c r="CB31" i="3"/>
  <c r="CB55" i="3"/>
  <c r="CB47" i="3"/>
  <c r="CB182" i="3"/>
  <c r="CB16" i="3"/>
  <c r="CB97" i="3"/>
  <c r="CB76" i="3"/>
  <c r="CB45" i="3"/>
  <c r="CB37" i="3"/>
  <c r="CB112" i="3"/>
  <c r="CB192" i="3"/>
  <c r="CB120" i="3"/>
  <c r="CB71" i="3"/>
  <c r="CB66" i="3"/>
  <c r="CB82" i="3"/>
  <c r="CB42" i="3"/>
  <c r="CB143" i="3"/>
  <c r="CB22" i="3"/>
  <c r="CB13" i="3"/>
  <c r="CB155" i="3"/>
  <c r="CB94" i="3"/>
  <c r="CB169" i="3"/>
  <c r="CB100" i="3"/>
  <c r="CB146" i="3"/>
  <c r="CB154" i="3"/>
  <c r="CB117" i="3"/>
  <c r="CB64" i="3"/>
  <c r="CB56" i="3"/>
  <c r="CB184" i="3"/>
  <c r="CB7" i="3"/>
  <c r="CB111" i="3"/>
  <c r="CB18" i="3"/>
  <c r="CB15" i="3"/>
  <c r="CC4" i="3"/>
  <c r="CE4" i="3" l="1"/>
  <c r="CE18" i="3"/>
  <c r="CE15" i="3"/>
  <c r="CE111" i="3"/>
  <c r="CE184" i="3"/>
  <c r="CE64" i="3"/>
  <c r="CE154" i="3"/>
  <c r="CE100" i="3"/>
  <c r="CE94" i="3"/>
  <c r="CE13" i="3"/>
  <c r="CE143" i="3"/>
  <c r="CE82" i="3"/>
  <c r="CE71" i="3"/>
  <c r="CE192" i="3"/>
  <c r="CE37" i="3"/>
  <c r="CE76" i="3"/>
  <c r="CE16" i="3"/>
  <c r="CE47" i="3"/>
  <c r="CE31" i="3"/>
  <c r="CE175" i="3"/>
  <c r="CE95" i="3"/>
  <c r="V296" i="3"/>
  <c r="CE191" i="3"/>
  <c r="CE88" i="3"/>
  <c r="CE128" i="3"/>
  <c r="CE149" i="3"/>
  <c r="CE20" i="3"/>
  <c r="CE141" i="3"/>
  <c r="CE28" i="3"/>
  <c r="CE38" i="3"/>
  <c r="CE158" i="3"/>
  <c r="CE62" i="3"/>
  <c r="CE195" i="3"/>
  <c r="CE69" i="3"/>
  <c r="CE186" i="3"/>
  <c r="CE109" i="3"/>
  <c r="CE33" i="3"/>
  <c r="CE108" i="3"/>
  <c r="V309" i="3"/>
  <c r="CE164" i="3"/>
  <c r="V365" i="3"/>
  <c r="CE129" i="3"/>
  <c r="CE116" i="3"/>
  <c r="CE21" i="3"/>
  <c r="CE126" i="3"/>
  <c r="CE29" i="3"/>
  <c r="CE187" i="3"/>
  <c r="CE148" i="3"/>
  <c r="CE131" i="3"/>
  <c r="CE67" i="3"/>
  <c r="CE14" i="3"/>
  <c r="CE106" i="3"/>
  <c r="V307" i="3"/>
  <c r="CE90" i="3"/>
  <c r="CE10" i="3"/>
  <c r="CE159" i="3"/>
  <c r="V360" i="3"/>
  <c r="CE168" i="3"/>
  <c r="CE197" i="3"/>
  <c r="CE189" i="3"/>
  <c r="CE144" i="3"/>
  <c r="CE9" i="3"/>
  <c r="V210" i="3"/>
  <c r="CE138" i="3"/>
  <c r="CE17" i="3"/>
  <c r="CE114" i="3"/>
  <c r="V315" i="3"/>
  <c r="CE60" i="3"/>
  <c r="CE68" i="3"/>
  <c r="CE81" i="3"/>
  <c r="CE137" i="3"/>
  <c r="CE32" i="3"/>
  <c r="CE78" i="3"/>
  <c r="CE24" i="3"/>
  <c r="CE171" i="3"/>
  <c r="CE121" i="3"/>
  <c r="CE99" i="3"/>
  <c r="CE87" i="3"/>
  <c r="CE19" i="3"/>
  <c r="CE54" i="3"/>
  <c r="V255" i="3"/>
  <c r="CE151" i="3"/>
  <c r="CE35" i="3"/>
  <c r="CE179" i="3"/>
  <c r="CE199" i="3"/>
  <c r="CE103" i="3"/>
  <c r="CE59" i="3"/>
  <c r="CE36" i="3"/>
  <c r="CE200" i="3"/>
  <c r="CE72" i="3"/>
  <c r="CE96" i="3"/>
  <c r="CE133" i="3"/>
  <c r="CE53" i="3"/>
  <c r="CE170" i="3"/>
  <c r="CE77" i="3"/>
  <c r="CE178" i="3"/>
  <c r="CE92" i="3"/>
  <c r="CE132" i="3"/>
  <c r="CE113" i="3"/>
  <c r="CE52" i="3"/>
  <c r="CE40" i="3"/>
  <c r="CE110" i="3"/>
  <c r="CE46" i="3"/>
  <c r="CE203" i="3"/>
  <c r="CE30" i="3"/>
  <c r="CE163" i="3"/>
  <c r="CE51" i="3"/>
  <c r="CE115" i="3"/>
  <c r="CE74" i="3"/>
  <c r="CE166" i="3"/>
  <c r="CE7" i="3"/>
  <c r="CE56" i="3"/>
  <c r="CE117" i="3"/>
  <c r="CE146" i="3"/>
  <c r="CE169" i="3"/>
  <c r="CE155" i="3"/>
  <c r="CE22" i="3"/>
  <c r="CE42" i="3"/>
  <c r="CE66" i="3"/>
  <c r="CE120" i="3"/>
  <c r="CE112" i="3"/>
  <c r="CE45" i="3"/>
  <c r="CE97" i="3"/>
  <c r="CE182" i="3"/>
  <c r="CE55" i="3"/>
  <c r="V256" i="3"/>
  <c r="CE63" i="3"/>
  <c r="CE98" i="3"/>
  <c r="CE23" i="3"/>
  <c r="V224" i="3"/>
  <c r="CE152" i="3"/>
  <c r="V353" i="3"/>
  <c r="CE181" i="3"/>
  <c r="CE157" i="3"/>
  <c r="CE101" i="3"/>
  <c r="CE180" i="3"/>
  <c r="CE140" i="3"/>
  <c r="CE161" i="3"/>
  <c r="CE41" i="3"/>
  <c r="CE89" i="3"/>
  <c r="CE91" i="3"/>
  <c r="CE173" i="3"/>
  <c r="CE25" i="3"/>
  <c r="CE122" i="3"/>
  <c r="CE12" i="3"/>
  <c r="CE172" i="3"/>
  <c r="CE201" i="3"/>
  <c r="CE193" i="3"/>
  <c r="CE65" i="3"/>
  <c r="CE105" i="3"/>
  <c r="CE190" i="3"/>
  <c r="CE84" i="3"/>
  <c r="CE118" i="3"/>
  <c r="CE123" i="3"/>
  <c r="CE134" i="3"/>
  <c r="CE27" i="3"/>
  <c r="CE8" i="3"/>
  <c r="CE135" i="3"/>
  <c r="CE83" i="3"/>
  <c r="CE147" i="3"/>
  <c r="V348" i="3"/>
  <c r="CE50" i="3"/>
  <c r="V251" i="3"/>
  <c r="CE127" i="3"/>
  <c r="CE104" i="3"/>
  <c r="CE160" i="3"/>
  <c r="CE48" i="3"/>
  <c r="CE85" i="3"/>
  <c r="CE202" i="3"/>
  <c r="CE80" i="3"/>
  <c r="CE61" i="3"/>
  <c r="CE124" i="3"/>
  <c r="CE130" i="3"/>
  <c r="CE145" i="3"/>
  <c r="CE188" i="3"/>
  <c r="CE5" i="3"/>
  <c r="CE142" i="3"/>
  <c r="CE153" i="3"/>
  <c r="CE86" i="3"/>
  <c r="V287" i="3"/>
  <c r="CE107" i="3"/>
  <c r="CE70" i="3"/>
  <c r="CE11" i="3"/>
  <c r="CE102" i="3"/>
  <c r="CE167" i="3"/>
  <c r="CE183" i="3"/>
  <c r="CE26" i="3"/>
  <c r="CE119" i="3"/>
  <c r="CE43" i="3"/>
  <c r="CE57" i="3"/>
  <c r="CE44" i="3"/>
  <c r="CE79" i="3"/>
  <c r="CE39" i="3"/>
  <c r="CE136" i="3"/>
  <c r="CE165" i="3"/>
  <c r="CE176" i="3"/>
  <c r="CE125" i="3"/>
  <c r="CE196" i="3"/>
  <c r="CE194" i="3"/>
  <c r="CE156" i="3"/>
  <c r="CE93" i="3"/>
  <c r="CE177" i="3"/>
  <c r="CE49" i="3"/>
  <c r="CE73" i="3"/>
  <c r="CE174" i="3"/>
  <c r="CE162" i="3"/>
  <c r="CE150" i="3"/>
  <c r="CE139" i="3"/>
  <c r="CE198" i="3"/>
  <c r="CE6" i="3"/>
  <c r="CE185" i="3"/>
  <c r="CE75" i="3"/>
  <c r="CE34" i="3"/>
  <c r="CE58" i="3"/>
  <c r="V216" i="3"/>
  <c r="CC15" i="3"/>
  <c r="CD15" i="3"/>
  <c r="V312" i="3"/>
  <c r="CD111" i="3"/>
  <c r="CC111" i="3"/>
  <c r="V385" i="3"/>
  <c r="CD184" i="3"/>
  <c r="CC184" i="3"/>
  <c r="V265" i="3"/>
  <c r="CD64" i="3"/>
  <c r="CC64" i="3"/>
  <c r="V355" i="3"/>
  <c r="CC154" i="3"/>
  <c r="CD154" i="3"/>
  <c r="V301" i="3"/>
  <c r="CC100" i="3"/>
  <c r="CD100" i="3"/>
  <c r="V295" i="3"/>
  <c r="CC94" i="3"/>
  <c r="CD94" i="3"/>
  <c r="V214" i="3"/>
  <c r="CC13" i="3"/>
  <c r="CD13" i="3"/>
  <c r="V344" i="3"/>
  <c r="CD143" i="3"/>
  <c r="CC143" i="3"/>
  <c r="V283" i="3"/>
  <c r="CC82" i="3"/>
  <c r="CD82" i="3"/>
  <c r="V272" i="3"/>
  <c r="CC71" i="3"/>
  <c r="CD71" i="3"/>
  <c r="V393" i="3"/>
  <c r="CD192" i="3"/>
  <c r="CC192" i="3"/>
  <c r="V238" i="3"/>
  <c r="CD37" i="3"/>
  <c r="CC37" i="3"/>
  <c r="V277" i="3"/>
  <c r="CC76" i="3"/>
  <c r="CD76" i="3"/>
  <c r="V217" i="3"/>
  <c r="CD16" i="3"/>
  <c r="CC16" i="3"/>
  <c r="V248" i="3"/>
  <c r="CD47" i="3"/>
  <c r="CC47" i="3"/>
  <c r="V232" i="3"/>
  <c r="CD31" i="3"/>
  <c r="CC31" i="3"/>
  <c r="V376" i="3"/>
  <c r="CD175" i="3"/>
  <c r="CC175" i="3"/>
  <c r="CD95" i="3"/>
  <c r="CC95" i="3"/>
  <c r="V392" i="3"/>
  <c r="CC191" i="3"/>
  <c r="CD191" i="3"/>
  <c r="V289" i="3"/>
  <c r="CD88" i="3"/>
  <c r="CC88" i="3"/>
  <c r="V329" i="3"/>
  <c r="CD128" i="3"/>
  <c r="CC128" i="3"/>
  <c r="V350" i="3"/>
  <c r="CD149" i="3"/>
  <c r="CC149" i="3"/>
  <c r="V221" i="3"/>
  <c r="CD20" i="3"/>
  <c r="CC20" i="3"/>
  <c r="V342" i="3"/>
  <c r="CD141" i="3"/>
  <c r="CC141" i="3"/>
  <c r="V229" i="3"/>
  <c r="CD28" i="3"/>
  <c r="CC28" i="3"/>
  <c r="V239" i="3"/>
  <c r="CC38" i="3"/>
  <c r="CD38" i="3"/>
  <c r="V359" i="3"/>
  <c r="CC158" i="3"/>
  <c r="CD158" i="3"/>
  <c r="V263" i="3"/>
  <c r="CC62" i="3"/>
  <c r="CD62" i="3"/>
  <c r="V396" i="3"/>
  <c r="CD195" i="3"/>
  <c r="CC195" i="3"/>
  <c r="V270" i="3"/>
  <c r="CC69" i="3"/>
  <c r="CD69" i="3"/>
  <c r="V387" i="3"/>
  <c r="CC186" i="3"/>
  <c r="CD186" i="3"/>
  <c r="V310" i="3"/>
  <c r="CC109" i="3"/>
  <c r="CD109" i="3"/>
  <c r="V234" i="3"/>
  <c r="CD33" i="3"/>
  <c r="CC33" i="3"/>
  <c r="CD108" i="3"/>
  <c r="CC108" i="3"/>
  <c r="CC164" i="3"/>
  <c r="CD164" i="3"/>
  <c r="V330" i="3"/>
  <c r="CD129" i="3"/>
  <c r="CC129" i="3"/>
  <c r="V317" i="3"/>
  <c r="CD116" i="3"/>
  <c r="CC116" i="3"/>
  <c r="V222" i="3"/>
  <c r="CD21" i="3"/>
  <c r="CC21" i="3"/>
  <c r="V327" i="3"/>
  <c r="CC126" i="3"/>
  <c r="CD126" i="3"/>
  <c r="V230" i="3"/>
  <c r="CD29" i="3"/>
  <c r="CC29" i="3"/>
  <c r="V388" i="3"/>
  <c r="CD187" i="3"/>
  <c r="CC187" i="3"/>
  <c r="V349" i="3"/>
  <c r="CC148" i="3"/>
  <c r="CD148" i="3"/>
  <c r="V332" i="3"/>
  <c r="CD131" i="3"/>
  <c r="CC131" i="3"/>
  <c r="V268" i="3"/>
  <c r="CD67" i="3"/>
  <c r="CC67" i="3"/>
  <c r="V215" i="3"/>
  <c r="CC14" i="3"/>
  <c r="CD14" i="3"/>
  <c r="CC106" i="3"/>
  <c r="CD106" i="3"/>
  <c r="V291" i="3"/>
  <c r="CC90" i="3"/>
  <c r="CD90" i="3"/>
  <c r="V211" i="3"/>
  <c r="CC10" i="3"/>
  <c r="CD10" i="3"/>
  <c r="CD159" i="3"/>
  <c r="CC159" i="3"/>
  <c r="V369" i="3"/>
  <c r="CD168" i="3"/>
  <c r="CC168" i="3"/>
  <c r="V398" i="3"/>
  <c r="CD197" i="3"/>
  <c r="CC197" i="3"/>
  <c r="V390" i="3"/>
  <c r="CC189" i="3"/>
  <c r="CD189" i="3"/>
  <c r="V345" i="3"/>
  <c r="CD144" i="3"/>
  <c r="CC144" i="3"/>
  <c r="CD9" i="3"/>
  <c r="CC9" i="3"/>
  <c r="V339" i="3"/>
  <c r="CC138" i="3"/>
  <c r="CD138" i="3"/>
  <c r="V218" i="3"/>
  <c r="CC17" i="3"/>
  <c r="CD17" i="3"/>
  <c r="CC114" i="3"/>
  <c r="CD114" i="3"/>
  <c r="V261" i="3"/>
  <c r="CD60" i="3"/>
  <c r="CC60" i="3"/>
  <c r="V269" i="3"/>
  <c r="CC68" i="3"/>
  <c r="CD68" i="3"/>
  <c r="V282" i="3"/>
  <c r="CD81" i="3"/>
  <c r="CC81" i="3"/>
  <c r="V338" i="3"/>
  <c r="CD137" i="3"/>
  <c r="CC137" i="3"/>
  <c r="V233" i="3"/>
  <c r="CC32" i="3"/>
  <c r="CD32" i="3"/>
  <c r="V279" i="3"/>
  <c r="CC78" i="3"/>
  <c r="CD78" i="3"/>
  <c r="V225" i="3"/>
  <c r="CD24" i="3"/>
  <c r="CC24" i="3"/>
  <c r="V372" i="3"/>
  <c r="CD171" i="3"/>
  <c r="CC171" i="3"/>
  <c r="V322" i="3"/>
  <c r="CD121" i="3"/>
  <c r="CC121" i="3"/>
  <c r="V300" i="3"/>
  <c r="CC99" i="3"/>
  <c r="CD99" i="3"/>
  <c r="V288" i="3"/>
  <c r="CC87" i="3"/>
  <c r="CD87" i="3"/>
  <c r="V220" i="3"/>
  <c r="CC19" i="3"/>
  <c r="CD19" i="3"/>
  <c r="CC54" i="3"/>
  <c r="CD54" i="3"/>
  <c r="V352" i="3"/>
  <c r="CC151" i="3"/>
  <c r="CD151" i="3"/>
  <c r="V236" i="3"/>
  <c r="CC35" i="3"/>
  <c r="CD35" i="3"/>
  <c r="V380" i="3"/>
  <c r="CC179" i="3"/>
  <c r="CD179" i="3"/>
  <c r="V400" i="3"/>
  <c r="CC199" i="3"/>
  <c r="CD199" i="3"/>
  <c r="V304" i="3"/>
  <c r="CC103" i="3"/>
  <c r="CD103" i="3"/>
  <c r="V260" i="3"/>
  <c r="CD59" i="3"/>
  <c r="CC59" i="3"/>
  <c r="V237" i="3"/>
  <c r="CC36" i="3"/>
  <c r="CD36" i="3"/>
  <c r="V401" i="3"/>
  <c r="CD200" i="3"/>
  <c r="CC200" i="3"/>
  <c r="V273" i="3"/>
  <c r="CC72" i="3"/>
  <c r="CD72" i="3"/>
  <c r="V297" i="3"/>
  <c r="CC96" i="3"/>
  <c r="CD96" i="3"/>
  <c r="V334" i="3"/>
  <c r="CC133" i="3"/>
  <c r="CD133" i="3"/>
  <c r="V254" i="3"/>
  <c r="CC53" i="3"/>
  <c r="CD53" i="3"/>
  <c r="V371" i="3"/>
  <c r="CD170" i="3"/>
  <c r="CC170" i="3"/>
  <c r="V278" i="3"/>
  <c r="CD77" i="3"/>
  <c r="CC77" i="3"/>
  <c r="V379" i="3"/>
  <c r="CC178" i="3"/>
  <c r="CD178" i="3"/>
  <c r="V293" i="3"/>
  <c r="CD92" i="3"/>
  <c r="CC92" i="3"/>
  <c r="V333" i="3"/>
  <c r="CD132" i="3"/>
  <c r="CC132" i="3"/>
  <c r="V314" i="3"/>
  <c r="CD113" i="3"/>
  <c r="CC113" i="3"/>
  <c r="V253" i="3"/>
  <c r="CC52" i="3"/>
  <c r="CD52" i="3"/>
  <c r="V241" i="3"/>
  <c r="CD40" i="3"/>
  <c r="CC40" i="3"/>
  <c r="V311" i="3"/>
  <c r="CD110" i="3"/>
  <c r="CC110" i="3"/>
  <c r="V247" i="3"/>
  <c r="CC46" i="3"/>
  <c r="CD46" i="3"/>
  <c r="V404" i="3"/>
  <c r="CD203" i="3"/>
  <c r="CC203" i="3"/>
  <c r="V231" i="3"/>
  <c r="CC30" i="3"/>
  <c r="CD30" i="3"/>
  <c r="V364" i="3"/>
  <c r="CC163" i="3"/>
  <c r="CD163" i="3"/>
  <c r="V252" i="3"/>
  <c r="CD51" i="3"/>
  <c r="CC51" i="3"/>
  <c r="V316" i="3"/>
  <c r="CD115" i="3"/>
  <c r="CC115" i="3"/>
  <c r="V275" i="3"/>
  <c r="CC74" i="3"/>
  <c r="CD74" i="3"/>
  <c r="V367" i="3"/>
  <c r="CC166" i="3"/>
  <c r="CD166" i="3"/>
  <c r="V219" i="3"/>
  <c r="CC18" i="3"/>
  <c r="CD18" i="3"/>
  <c r="V208" i="3"/>
  <c r="CC7" i="3"/>
  <c r="CD7" i="3"/>
  <c r="V257" i="3"/>
  <c r="CD56" i="3"/>
  <c r="CC56" i="3"/>
  <c r="V318" i="3"/>
  <c r="CD117" i="3"/>
  <c r="CC117" i="3"/>
  <c r="V347" i="3"/>
  <c r="CD146" i="3"/>
  <c r="CC146" i="3"/>
  <c r="V370" i="3"/>
  <c r="CC169" i="3"/>
  <c r="CD169" i="3"/>
  <c r="V356" i="3"/>
  <c r="CC155" i="3"/>
  <c r="CD155" i="3"/>
  <c r="V223" i="3"/>
  <c r="CC22" i="3"/>
  <c r="CD22" i="3"/>
  <c r="V243" i="3"/>
  <c r="CC42" i="3"/>
  <c r="CD42" i="3"/>
  <c r="V267" i="3"/>
  <c r="CD66" i="3"/>
  <c r="CC66" i="3"/>
  <c r="V321" i="3"/>
  <c r="CC120" i="3"/>
  <c r="CD120" i="3"/>
  <c r="V313" i="3"/>
  <c r="CD112" i="3"/>
  <c r="CC112" i="3"/>
  <c r="V246" i="3"/>
  <c r="CD45" i="3"/>
  <c r="CC45" i="3"/>
  <c r="V298" i="3"/>
  <c r="CC97" i="3"/>
  <c r="CD97" i="3"/>
  <c r="V383" i="3"/>
  <c r="CD182" i="3"/>
  <c r="CC182" i="3"/>
  <c r="CD55" i="3"/>
  <c r="CC55" i="3"/>
  <c r="V264" i="3"/>
  <c r="CC63" i="3"/>
  <c r="CD63" i="3"/>
  <c r="V299" i="3"/>
  <c r="CC98" i="3"/>
  <c r="CD98" i="3"/>
  <c r="CC23" i="3"/>
  <c r="CD23" i="3"/>
  <c r="CC152" i="3"/>
  <c r="CD152" i="3"/>
  <c r="V382" i="3"/>
  <c r="CD181" i="3"/>
  <c r="CC181" i="3"/>
  <c r="V358" i="3"/>
  <c r="CD157" i="3"/>
  <c r="CC157" i="3"/>
  <c r="V302" i="3"/>
  <c r="CC101" i="3"/>
  <c r="CD101" i="3"/>
  <c r="V381" i="3"/>
  <c r="CC180" i="3"/>
  <c r="CD180" i="3"/>
  <c r="V341" i="3"/>
  <c r="CC140" i="3"/>
  <c r="CD140" i="3"/>
  <c r="V362" i="3"/>
  <c r="CC161" i="3"/>
  <c r="CD161" i="3"/>
  <c r="V242" i="3"/>
  <c r="CD41" i="3"/>
  <c r="CC41" i="3"/>
  <c r="V290" i="3"/>
  <c r="CD89" i="3"/>
  <c r="CC89" i="3"/>
  <c r="V292" i="3"/>
  <c r="CC91" i="3"/>
  <c r="CD91" i="3"/>
  <c r="V374" i="3"/>
  <c r="CC173" i="3"/>
  <c r="CD173" i="3"/>
  <c r="V226" i="3"/>
  <c r="CC25" i="3"/>
  <c r="CD25" i="3"/>
  <c r="V323" i="3"/>
  <c r="CC122" i="3"/>
  <c r="CD122" i="3"/>
  <c r="V213" i="3"/>
  <c r="CD12" i="3"/>
  <c r="CC12" i="3"/>
  <c r="V373" i="3"/>
  <c r="CC172" i="3"/>
  <c r="CD172" i="3"/>
  <c r="V402" i="3"/>
  <c r="CC201" i="3"/>
  <c r="CD201" i="3"/>
  <c r="V394" i="3"/>
  <c r="CC193" i="3"/>
  <c r="CD193" i="3"/>
  <c r="V266" i="3"/>
  <c r="CC65" i="3"/>
  <c r="CD65" i="3"/>
  <c r="V306" i="3"/>
  <c r="CC105" i="3"/>
  <c r="CD105" i="3"/>
  <c r="V391" i="3"/>
  <c r="CC190" i="3"/>
  <c r="CD190" i="3"/>
  <c r="V285" i="3"/>
  <c r="CC84" i="3"/>
  <c r="CD84" i="3"/>
  <c r="V319" i="3"/>
  <c r="CC118" i="3"/>
  <c r="CD118" i="3"/>
  <c r="V324" i="3"/>
  <c r="CD123" i="3"/>
  <c r="CC123" i="3"/>
  <c r="V335" i="3"/>
  <c r="CD134" i="3"/>
  <c r="CC134" i="3"/>
  <c r="V228" i="3"/>
  <c r="CC27" i="3"/>
  <c r="CD27" i="3"/>
  <c r="V209" i="3"/>
  <c r="CD8" i="3"/>
  <c r="CC8" i="3"/>
  <c r="V336" i="3"/>
  <c r="CD135" i="3"/>
  <c r="CC135" i="3"/>
  <c r="V284" i="3"/>
  <c r="CD83" i="3"/>
  <c r="CC83" i="3"/>
  <c r="CC147" i="3"/>
  <c r="CD147" i="3"/>
  <c r="CC50" i="3"/>
  <c r="CD50" i="3"/>
  <c r="V328" i="3"/>
  <c r="CC127" i="3"/>
  <c r="CD127" i="3"/>
  <c r="V305" i="3"/>
  <c r="CC104" i="3"/>
  <c r="CD104" i="3"/>
  <c r="V361" i="3"/>
  <c r="CC160" i="3"/>
  <c r="CD160" i="3"/>
  <c r="V249" i="3"/>
  <c r="CD48" i="3"/>
  <c r="CC48" i="3"/>
  <c r="V286" i="3"/>
  <c r="CD85" i="3"/>
  <c r="CC85" i="3"/>
  <c r="V403" i="3"/>
  <c r="CC202" i="3"/>
  <c r="CD202" i="3"/>
  <c r="V281" i="3"/>
  <c r="CD80" i="3"/>
  <c r="CC80" i="3"/>
  <c r="V262" i="3"/>
  <c r="CD61" i="3"/>
  <c r="CC61" i="3"/>
  <c r="V325" i="3"/>
  <c r="CD124" i="3"/>
  <c r="CC124" i="3"/>
  <c r="V331" i="3"/>
  <c r="CD130" i="3"/>
  <c r="CC130" i="3"/>
  <c r="V346" i="3"/>
  <c r="CC145" i="3"/>
  <c r="CD145" i="3"/>
  <c r="V389" i="3"/>
  <c r="CC188" i="3"/>
  <c r="CD188" i="3"/>
  <c r="V206" i="3"/>
  <c r="CD5" i="3"/>
  <c r="CC5" i="3"/>
  <c r="V343" i="3"/>
  <c r="CD142" i="3"/>
  <c r="CC142" i="3"/>
  <c r="V354" i="3"/>
  <c r="CC153" i="3"/>
  <c r="CD153" i="3"/>
  <c r="CD86" i="3"/>
  <c r="CC86" i="3"/>
  <c r="V308" i="3"/>
  <c r="CC107" i="3"/>
  <c r="CD107" i="3"/>
  <c r="V271" i="3"/>
  <c r="CC70" i="3"/>
  <c r="CD70" i="3"/>
  <c r="V212" i="3"/>
  <c r="CC11" i="3"/>
  <c r="CD11" i="3"/>
  <c r="V303" i="3"/>
  <c r="CD102" i="3"/>
  <c r="CC102" i="3"/>
  <c r="V368" i="3"/>
  <c r="CD167" i="3"/>
  <c r="CC167" i="3"/>
  <c r="V384" i="3"/>
  <c r="CD183" i="3"/>
  <c r="CC183" i="3"/>
  <c r="V227" i="3"/>
  <c r="CD26" i="3"/>
  <c r="CC26" i="3"/>
  <c r="V320" i="3"/>
  <c r="CC119" i="3"/>
  <c r="CD119" i="3"/>
  <c r="V244" i="3"/>
  <c r="CC43" i="3"/>
  <c r="CD43" i="3"/>
  <c r="V258" i="3"/>
  <c r="CC57" i="3"/>
  <c r="CD57" i="3"/>
  <c r="V245" i="3"/>
  <c r="CD44" i="3"/>
  <c r="CC44" i="3"/>
  <c r="V280" i="3"/>
  <c r="CD79" i="3"/>
  <c r="CC79" i="3"/>
  <c r="V240" i="3"/>
  <c r="CD39" i="3"/>
  <c r="CC39" i="3"/>
  <c r="V337" i="3"/>
  <c r="CD136" i="3"/>
  <c r="CC136" i="3"/>
  <c r="V366" i="3"/>
  <c r="CC165" i="3"/>
  <c r="CD165" i="3"/>
  <c r="V377" i="3"/>
  <c r="CD176" i="3"/>
  <c r="CC176" i="3"/>
  <c r="V326" i="3"/>
  <c r="CD125" i="3"/>
  <c r="CC125" i="3"/>
  <c r="V205" i="3"/>
  <c r="CD4" i="3"/>
  <c r="V397" i="3"/>
  <c r="CC196" i="3"/>
  <c r="CD196" i="3"/>
  <c r="V395" i="3"/>
  <c r="CC194" i="3"/>
  <c r="CD194" i="3"/>
  <c r="V357" i="3"/>
  <c r="CD156" i="3"/>
  <c r="CC156" i="3"/>
  <c r="V294" i="3"/>
  <c r="CD93" i="3"/>
  <c r="CC93" i="3"/>
  <c r="V378" i="3"/>
  <c r="CD177" i="3"/>
  <c r="CC177" i="3"/>
  <c r="V250" i="3"/>
  <c r="CD49" i="3"/>
  <c r="CC49" i="3"/>
  <c r="V274" i="3"/>
  <c r="CC73" i="3"/>
  <c r="CD73" i="3"/>
  <c r="V375" i="3"/>
  <c r="CD174" i="3"/>
  <c r="CC174" i="3"/>
  <c r="V363" i="3"/>
  <c r="CC162" i="3"/>
  <c r="CD162" i="3"/>
  <c r="V351" i="3"/>
  <c r="CD150" i="3"/>
  <c r="CC150" i="3"/>
  <c r="V340" i="3"/>
  <c r="CC139" i="3"/>
  <c r="CD139" i="3"/>
  <c r="V399" i="3"/>
  <c r="CD198" i="3"/>
  <c r="CC198" i="3"/>
  <c r="V207" i="3"/>
  <c r="CC6" i="3"/>
  <c r="CD6" i="3"/>
  <c r="V386" i="3"/>
  <c r="CD185" i="3"/>
  <c r="CC185" i="3"/>
  <c r="V276" i="3"/>
  <c r="CC75" i="3"/>
  <c r="CD75" i="3"/>
  <c r="V235" i="3"/>
  <c r="CD34" i="3"/>
  <c r="CC34" i="3"/>
  <c r="V259" i="3"/>
  <c r="CC58" i="3"/>
  <c r="CD58" i="3"/>
  <c r="X205" i="3" l="1"/>
  <c r="X208" i="3"/>
  <c r="X399" i="3"/>
  <c r="Y399" i="3" s="1"/>
  <c r="CJ198" i="3" s="1"/>
  <c r="X283" i="3"/>
  <c r="Y283" i="3" s="1"/>
  <c r="CJ82" i="3" s="1"/>
  <c r="X247" i="3"/>
  <c r="Y247" i="3" s="1"/>
  <c r="CJ46" i="3" s="1"/>
  <c r="X232" i="3"/>
  <c r="Y232" i="3" s="1"/>
  <c r="CJ31" i="3" s="1"/>
  <c r="X397" i="3"/>
  <c r="Y397" i="3" s="1"/>
  <c r="CJ196" i="3" s="1"/>
  <c r="X317" i="3"/>
  <c r="Y317" i="3" s="1"/>
  <c r="CJ116" i="3" s="1"/>
  <c r="X209" i="3"/>
  <c r="Y209" i="3" s="1"/>
  <c r="CJ8" i="3" s="1"/>
  <c r="X304" i="3"/>
  <c r="Y304" i="3" s="1"/>
  <c r="CJ103" i="3" s="1"/>
  <c r="X394" i="3"/>
  <c r="Y394" i="3" s="1"/>
  <c r="CJ193" i="3" s="1"/>
  <c r="X340" i="3"/>
  <c r="Y340" i="3" s="1"/>
  <c r="CJ139" i="3" s="1"/>
  <c r="X378" i="3"/>
  <c r="Y378" i="3" s="1"/>
  <c r="CJ177" i="3" s="1"/>
  <c r="X265" i="3"/>
  <c r="Y265" i="3" s="1"/>
  <c r="CJ64" i="3" s="1"/>
  <c r="X324" i="3"/>
  <c r="Y324" i="3" s="1"/>
  <c r="CJ123" i="3" s="1"/>
  <c r="X214" i="3"/>
  <c r="Y214" i="3" s="1"/>
  <c r="CJ13" i="3" s="1"/>
  <c r="X337" i="3"/>
  <c r="Y337" i="3" s="1"/>
  <c r="CJ136" i="3" s="1"/>
  <c r="X227" i="3"/>
  <c r="Y227" i="3" s="1"/>
  <c r="CJ26" i="3" s="1"/>
  <c r="X286" i="3"/>
  <c r="Y286" i="3" s="1"/>
  <c r="CJ85" i="3" s="1"/>
  <c r="X379" i="3"/>
  <c r="Y379" i="3" s="1"/>
  <c r="CJ178" i="3" s="1"/>
  <c r="X299" i="3"/>
  <c r="Y299" i="3" s="1"/>
  <c r="CJ98" i="3" s="1"/>
  <c r="X230" i="3"/>
  <c r="Y230" i="3" s="1"/>
  <c r="CJ29" i="3" s="1"/>
  <c r="X334" i="3"/>
  <c r="Y334" i="3" s="1"/>
  <c r="CJ133" i="3" s="1"/>
  <c r="X297" i="3"/>
  <c r="Y297" i="3" s="1"/>
  <c r="CJ96" i="3" s="1"/>
  <c r="X335" i="3"/>
  <c r="Y335" i="3" s="1"/>
  <c r="CJ134" i="3" s="1"/>
  <c r="X225" i="3"/>
  <c r="Y225" i="3" s="1"/>
  <c r="CJ24" i="3" s="1"/>
  <c r="X315" i="3"/>
  <c r="Y315" i="3" s="1"/>
  <c r="CJ114" i="3" s="1"/>
  <c r="X348" i="3"/>
  <c r="Y348" i="3" s="1"/>
  <c r="CJ147" i="3" s="1"/>
  <c r="X320" i="3"/>
  <c r="Y320" i="3" s="1"/>
  <c r="CJ119" i="3" s="1"/>
  <c r="X223" i="3"/>
  <c r="Y223" i="3" s="1"/>
  <c r="CJ22" i="3" s="1"/>
  <c r="X279" i="3"/>
  <c r="Y279" i="3" s="1"/>
  <c r="CJ78" i="3" s="1"/>
  <c r="X338" i="3"/>
  <c r="Y338" i="3" s="1"/>
  <c r="CJ137" i="3" s="1"/>
  <c r="X369" i="3"/>
  <c r="Y369" i="3" s="1"/>
  <c r="CJ168" i="3" s="1"/>
  <c r="X356" i="3"/>
  <c r="Y356" i="3" s="1"/>
  <c r="CJ155" i="3" s="1"/>
  <c r="X246" i="3"/>
  <c r="Y246" i="3" s="1"/>
  <c r="CJ45" i="3" s="1"/>
  <c r="X351" i="3"/>
  <c r="Y351" i="3" s="1"/>
  <c r="CJ150" i="3" s="1"/>
  <c r="X341" i="3"/>
  <c r="Y341" i="3" s="1"/>
  <c r="CJ140" i="3" s="1"/>
  <c r="X311" i="3"/>
  <c r="Y311" i="3" s="1"/>
  <c r="CJ110" i="3" s="1"/>
  <c r="X224" i="3"/>
  <c r="Y224" i="3" s="1"/>
  <c r="CJ23" i="3" s="1"/>
  <c r="X370" i="3"/>
  <c r="Y370" i="3" s="1"/>
  <c r="CJ169" i="3" s="1"/>
  <c r="X347" i="3"/>
  <c r="Y347" i="3" s="1"/>
  <c r="CJ146" i="3" s="1"/>
  <c r="X260" i="3"/>
  <c r="Y260" i="3" s="1"/>
  <c r="CJ59" i="3" s="1"/>
  <c r="X237" i="3"/>
  <c r="Y237" i="3" s="1"/>
  <c r="CJ36" i="3" s="1"/>
  <c r="X386" i="3"/>
  <c r="Y386" i="3" s="1"/>
  <c r="CJ185" i="3" s="1"/>
  <c r="X296" i="3"/>
  <c r="Y296" i="3" s="1"/>
  <c r="CJ95" i="3" s="1"/>
  <c r="X273" i="3"/>
  <c r="Y273" i="3" s="1"/>
  <c r="CJ72" i="3" s="1"/>
  <c r="X389" i="3"/>
  <c r="Y389" i="3" s="1"/>
  <c r="CJ188" i="3" s="1"/>
  <c r="X332" i="3"/>
  <c r="Y332" i="3" s="1"/>
  <c r="CJ131" i="3" s="1"/>
  <c r="X309" i="3"/>
  <c r="Y309" i="3" s="1"/>
  <c r="CJ108" i="3" s="1"/>
  <c r="X222" i="3"/>
  <c r="Y222" i="3" s="1"/>
  <c r="CJ21" i="3" s="1"/>
  <c r="X368" i="3"/>
  <c r="Y368" i="3" s="1"/>
  <c r="CJ167" i="3" s="1"/>
  <c r="X345" i="3"/>
  <c r="Y345" i="3" s="1"/>
  <c r="CJ144" i="3" s="1"/>
  <c r="X258" i="3"/>
  <c r="Y258" i="3" s="1"/>
  <c r="CJ57" i="3" s="1"/>
  <c r="X235" i="3"/>
  <c r="Y235" i="3" s="1"/>
  <c r="CJ34" i="3" s="1"/>
  <c r="X384" i="3"/>
  <c r="Y384" i="3" s="1"/>
  <c r="CJ183" i="3" s="1"/>
  <c r="X294" i="3"/>
  <c r="Y294" i="3" s="1"/>
  <c r="CJ93" i="3" s="1"/>
  <c r="X271" i="3"/>
  <c r="Y271" i="3" s="1"/>
  <c r="CJ70" i="3" s="1"/>
  <c r="X387" i="3"/>
  <c r="Y387" i="3" s="1"/>
  <c r="CJ186" i="3" s="1"/>
  <c r="X330" i="3"/>
  <c r="Y330" i="3" s="1"/>
  <c r="CJ129" i="3" s="1"/>
  <c r="X243" i="3"/>
  <c r="Y243" i="3" s="1"/>
  <c r="CJ42" i="3" s="1"/>
  <c r="X392" i="3"/>
  <c r="Y392" i="3" s="1"/>
  <c r="CJ191" i="3" s="1"/>
  <c r="X302" i="3"/>
  <c r="Y302" i="3" s="1"/>
  <c r="CJ101" i="3" s="1"/>
  <c r="X215" i="3"/>
  <c r="Y215" i="3" s="1"/>
  <c r="CJ14" i="3" s="1"/>
  <c r="X361" i="3"/>
  <c r="Y361" i="3" s="1"/>
  <c r="CJ160" i="3" s="1"/>
  <c r="X274" i="3"/>
  <c r="Y274" i="3" s="1"/>
  <c r="CJ73" i="3" s="1"/>
  <c r="X251" i="3"/>
  <c r="Y251" i="3" s="1"/>
  <c r="CJ50" i="3" s="1"/>
  <c r="X400" i="3"/>
  <c r="Y400" i="3" s="1"/>
  <c r="CJ199" i="3" s="1"/>
  <c r="X310" i="3"/>
  <c r="Y310" i="3" s="1"/>
  <c r="CJ109" i="3" s="1"/>
  <c r="X287" i="3"/>
  <c r="Y287" i="3" s="1"/>
  <c r="CJ86" i="3" s="1"/>
  <c r="X403" i="3"/>
  <c r="Y403" i="3" s="1"/>
  <c r="CJ202" i="3" s="1"/>
  <c r="X259" i="3"/>
  <c r="Y259" i="3" s="1"/>
  <c r="CJ58" i="3" s="1"/>
  <c r="X346" i="3"/>
  <c r="Y346" i="3" s="1"/>
  <c r="CJ145" i="3" s="1"/>
  <c r="X254" i="3"/>
  <c r="Y254" i="3" s="1"/>
  <c r="CJ53" i="3" s="1"/>
  <c r="X323" i="3"/>
  <c r="Y323" i="3" s="1"/>
  <c r="CJ122" i="3" s="1"/>
  <c r="X272" i="3"/>
  <c r="Y272" i="3" s="1"/>
  <c r="CJ71" i="3" s="1"/>
  <c r="X236" i="3"/>
  <c r="Y236" i="3" s="1"/>
  <c r="CJ35" i="3" s="1"/>
  <c r="X398" i="3"/>
  <c r="Y398" i="3" s="1"/>
  <c r="CJ197" i="3" s="1"/>
  <c r="X349" i="3"/>
  <c r="Y349" i="3" s="1"/>
  <c r="CJ148" i="3" s="1"/>
  <c r="X277" i="3"/>
  <c r="Y277" i="3" s="1"/>
  <c r="CJ76" i="3" s="1"/>
  <c r="X393" i="3"/>
  <c r="Y393" i="3" s="1"/>
  <c r="CJ192" i="3" s="1"/>
  <c r="X249" i="3"/>
  <c r="Y249" i="3" s="1"/>
  <c r="CJ48" i="3" s="1"/>
  <c r="X295" i="3"/>
  <c r="Y295" i="3" s="1"/>
  <c r="CJ94" i="3" s="1"/>
  <c r="X380" i="3"/>
  <c r="Y380" i="3" s="1"/>
  <c r="CJ179" i="3" s="1"/>
  <c r="X372" i="3"/>
  <c r="Y372" i="3" s="1"/>
  <c r="CJ171" i="3" s="1"/>
  <c r="X280" i="3"/>
  <c r="Y280" i="3" s="1"/>
  <c r="CJ79" i="3" s="1"/>
  <c r="X313" i="3"/>
  <c r="Y313" i="3" s="1"/>
  <c r="CJ112" i="3" s="1"/>
  <c r="X226" i="3"/>
  <c r="Y226" i="3" s="1"/>
  <c r="CJ25" i="3" s="1"/>
  <c r="X244" i="3"/>
  <c r="Y244" i="3" s="1"/>
  <c r="CJ43" i="3" s="1"/>
  <c r="X367" i="3"/>
  <c r="Y367" i="3" s="1"/>
  <c r="CJ166" i="3" s="1"/>
  <c r="X267" i="3"/>
  <c r="Y267" i="3" s="1"/>
  <c r="CJ66" i="3" s="1"/>
  <c r="X383" i="3"/>
  <c r="Y383" i="3" s="1"/>
  <c r="CJ182" i="3" s="1"/>
  <c r="X326" i="3"/>
  <c r="Y326" i="3" s="1"/>
  <c r="CJ125" i="3" s="1"/>
  <c r="X303" i="3"/>
  <c r="Y303" i="3" s="1"/>
  <c r="CJ102" i="3" s="1"/>
  <c r="X307" i="3"/>
  <c r="Y307" i="3" s="1"/>
  <c r="CJ106" i="3" s="1"/>
  <c r="X396" i="3"/>
  <c r="Y396" i="3" s="1"/>
  <c r="CJ195" i="3" s="1"/>
  <c r="X245" i="3"/>
  <c r="Y245" i="3" s="1"/>
  <c r="CJ44" i="3" s="1"/>
  <c r="X306" i="3"/>
  <c r="Y306" i="3" s="1"/>
  <c r="CJ105" i="3" s="1"/>
  <c r="X342" i="3"/>
  <c r="Y342" i="3" s="1"/>
  <c r="CJ141" i="3" s="1"/>
  <c r="X355" i="3"/>
  <c r="Y355" i="3" s="1"/>
  <c r="CJ154" i="3" s="1"/>
  <c r="X319" i="3"/>
  <c r="Y319" i="3" s="1"/>
  <c r="CJ118" i="3" s="1"/>
  <c r="X268" i="3"/>
  <c r="Y268" i="3" s="1"/>
  <c r="CJ67" i="3" s="1"/>
  <c r="X207" i="3"/>
  <c r="Y207" i="3" s="1"/>
  <c r="CJ6" i="3" s="1"/>
  <c r="X281" i="3"/>
  <c r="Y281" i="3" s="1"/>
  <c r="CJ80" i="3" s="1"/>
  <c r="X206" i="3"/>
  <c r="Y206" i="3" s="1"/>
  <c r="CJ5" i="3" s="1"/>
  <c r="X288" i="3"/>
  <c r="Y288" i="3" s="1"/>
  <c r="CJ87" i="3" s="1"/>
  <c r="X381" i="3"/>
  <c r="Y381" i="3" s="1"/>
  <c r="CJ180" i="3" s="1"/>
  <c r="X301" i="3"/>
  <c r="Y301" i="3" s="1"/>
  <c r="CJ100" i="3" s="1"/>
  <c r="X360" i="3"/>
  <c r="Y360" i="3" s="1"/>
  <c r="CJ159" i="3" s="1"/>
  <c r="X250" i="3"/>
  <c r="Y250" i="3" s="1"/>
  <c r="CJ49" i="3" s="1"/>
  <c r="X376" i="3"/>
  <c r="Y376" i="3" s="1"/>
  <c r="CJ175" i="3" s="1"/>
  <c r="X263" i="3"/>
  <c r="Y263" i="3" s="1"/>
  <c r="CJ62" i="3" s="1"/>
  <c r="X322" i="3"/>
  <c r="Y322" i="3" s="1"/>
  <c r="CJ121" i="3" s="1"/>
  <c r="X212" i="3"/>
  <c r="Y212" i="3" s="1"/>
  <c r="CJ11" i="3" s="1"/>
  <c r="X353" i="3"/>
  <c r="Y353" i="3" s="1"/>
  <c r="CJ152" i="3" s="1"/>
  <c r="X377" i="3"/>
  <c r="Y377" i="3" s="1"/>
  <c r="CJ176" i="3" s="1"/>
  <c r="X358" i="3"/>
  <c r="Y358" i="3" s="1"/>
  <c r="CJ157" i="3" s="1"/>
  <c r="X248" i="3"/>
  <c r="Y248" i="3" s="1"/>
  <c r="CJ47" i="3" s="1"/>
  <c r="X220" i="3"/>
  <c r="Y220" i="3" s="1"/>
  <c r="CJ19" i="3" s="1"/>
  <c r="X266" i="3"/>
  <c r="Y266" i="3" s="1"/>
  <c r="CJ65" i="3" s="1"/>
  <c r="X325" i="3"/>
  <c r="Y325" i="3" s="1"/>
  <c r="CJ124" i="3" s="1"/>
  <c r="X374" i="3"/>
  <c r="Y374" i="3" s="1"/>
  <c r="CJ173" i="3" s="1"/>
  <c r="X366" i="3"/>
  <c r="Y366" i="3" s="1"/>
  <c r="CJ165" i="3" s="1"/>
  <c r="X395" i="3"/>
  <c r="Y395" i="3" s="1"/>
  <c r="CJ194" i="3" s="1"/>
  <c r="X228" i="3"/>
  <c r="Y228" i="3" s="1"/>
  <c r="CJ27" i="3" s="1"/>
  <c r="X210" i="3"/>
  <c r="Y210" i="3" s="1"/>
  <c r="CJ9" i="3" s="1"/>
  <c r="X333" i="3"/>
  <c r="Y333" i="3" s="1"/>
  <c r="CJ132" i="3" s="1"/>
  <c r="X282" i="3"/>
  <c r="Y282" i="3" s="1"/>
  <c r="CJ81" i="3" s="1"/>
  <c r="X264" i="3"/>
  <c r="Y264" i="3" s="1"/>
  <c r="CJ63" i="3" s="1"/>
  <c r="X238" i="3"/>
  <c r="Y238" i="3" s="1"/>
  <c r="CJ37" i="3" s="1"/>
  <c r="X352" i="3"/>
  <c r="Y352" i="3" s="1"/>
  <c r="CJ151" i="3" s="1"/>
  <c r="X329" i="3"/>
  <c r="Y329" i="3" s="1"/>
  <c r="CJ128" i="3" s="1"/>
  <c r="X242" i="3"/>
  <c r="Y242" i="3" s="1"/>
  <c r="CJ41" i="3" s="1"/>
  <c r="X219" i="3"/>
  <c r="Y219" i="3" s="1"/>
  <c r="CJ18" i="3" s="1"/>
  <c r="X365" i="3"/>
  <c r="Y365" i="3" s="1"/>
  <c r="CJ164" i="3" s="1"/>
  <c r="X278" i="3"/>
  <c r="Y278" i="3" s="1"/>
  <c r="CJ77" i="3" s="1"/>
  <c r="X255" i="3"/>
  <c r="Y255" i="3" s="1"/>
  <c r="CJ54" i="3" s="1"/>
  <c r="X404" i="3"/>
  <c r="Y404" i="3" s="1"/>
  <c r="CJ203" i="3" s="1"/>
  <c r="X314" i="3"/>
  <c r="Y314" i="3" s="1"/>
  <c r="CJ113" i="3" s="1"/>
  <c r="X291" i="3"/>
  <c r="Y291" i="3" s="1"/>
  <c r="CJ90" i="3" s="1"/>
  <c r="Y205" i="3"/>
  <c r="X350" i="3"/>
  <c r="Y350" i="3" s="1"/>
  <c r="CJ149" i="3" s="1"/>
  <c r="X327" i="3"/>
  <c r="Y327" i="3" s="1"/>
  <c r="CJ126" i="3" s="1"/>
  <c r="X240" i="3"/>
  <c r="Y240" i="3" s="1"/>
  <c r="CJ39" i="3" s="1"/>
  <c r="X217" i="3"/>
  <c r="Y217" i="3" s="1"/>
  <c r="CJ16" i="3" s="1"/>
  <c r="X363" i="3"/>
  <c r="Y363" i="3" s="1"/>
  <c r="CJ162" i="3" s="1"/>
  <c r="X276" i="3"/>
  <c r="Y276" i="3" s="1"/>
  <c r="CJ75" i="3" s="1"/>
  <c r="X253" i="3"/>
  <c r="Y253" i="3" s="1"/>
  <c r="CJ52" i="3" s="1"/>
  <c r="X402" i="3"/>
  <c r="Y402" i="3" s="1"/>
  <c r="CJ201" i="3" s="1"/>
  <c r="X312" i="3"/>
  <c r="Y312" i="3" s="1"/>
  <c r="CJ111" i="3" s="1"/>
  <c r="X289" i="3"/>
  <c r="Y289" i="3" s="1"/>
  <c r="CJ88" i="3" s="1"/>
  <c r="X373" i="3"/>
  <c r="Y373" i="3" s="1"/>
  <c r="CJ172" i="3" s="1"/>
  <c r="X284" i="3"/>
  <c r="Y284" i="3" s="1"/>
  <c r="CJ83" i="3" s="1"/>
  <c r="X261" i="3"/>
  <c r="Y261" i="3" s="1"/>
  <c r="CJ60" i="3" s="1"/>
  <c r="X343" i="3"/>
  <c r="Y343" i="3" s="1"/>
  <c r="CJ142" i="3" s="1"/>
  <c r="X256" i="3"/>
  <c r="Y256" i="3" s="1"/>
  <c r="CJ55" i="3" s="1"/>
  <c r="X233" i="3"/>
  <c r="Y233" i="3" s="1"/>
  <c r="CJ32" i="3" s="1"/>
  <c r="X382" i="3"/>
  <c r="Y382" i="3" s="1"/>
  <c r="CJ181" i="3" s="1"/>
  <c r="X292" i="3"/>
  <c r="Y292" i="3" s="1"/>
  <c r="CJ91" i="3" s="1"/>
  <c r="X269" i="3"/>
  <c r="Y269" i="3" s="1"/>
  <c r="CJ68" i="3" s="1"/>
  <c r="X385" i="3"/>
  <c r="Y385" i="3" s="1"/>
  <c r="CJ184" i="3" s="1"/>
  <c r="X328" i="3"/>
  <c r="Y328" i="3" s="1"/>
  <c r="CJ127" i="3" s="1"/>
  <c r="X241" i="3"/>
  <c r="Y241" i="3" s="1"/>
  <c r="CJ40" i="3" s="1"/>
  <c r="X305" i="3"/>
  <c r="Y305" i="3" s="1"/>
  <c r="CJ104" i="3" s="1"/>
  <c r="X390" i="3"/>
  <c r="Y390" i="3" s="1"/>
  <c r="CJ189" i="3" s="1"/>
  <c r="X218" i="3"/>
  <c r="Y218" i="3" s="1"/>
  <c r="CJ17" i="3" s="1"/>
  <c r="X300" i="3"/>
  <c r="Y300" i="3" s="1"/>
  <c r="CJ99" i="3" s="1"/>
  <c r="X364" i="3"/>
  <c r="Y364" i="3" s="1"/>
  <c r="CJ163" i="3" s="1"/>
  <c r="X213" i="3"/>
  <c r="Y213" i="3" s="1"/>
  <c r="CJ12" i="3" s="1"/>
  <c r="X359" i="3"/>
  <c r="Y359" i="3" s="1"/>
  <c r="CJ158" i="3" s="1"/>
  <c r="X375" i="3"/>
  <c r="Y375" i="3" s="1"/>
  <c r="CJ174" i="3" s="1"/>
  <c r="X318" i="3"/>
  <c r="Y318" i="3" s="1"/>
  <c r="CJ117" i="3" s="1"/>
  <c r="X231" i="3"/>
  <c r="Y231" i="3" s="1"/>
  <c r="CJ30" i="3" s="1"/>
  <c r="X262" i="3"/>
  <c r="Y262" i="3" s="1"/>
  <c r="CJ61" i="3" s="1"/>
  <c r="X336" i="3"/>
  <c r="Y336" i="3" s="1"/>
  <c r="CJ135" i="3" s="1"/>
  <c r="X290" i="3"/>
  <c r="Y290" i="3" s="1"/>
  <c r="CJ89" i="3" s="1"/>
  <c r="X239" i="3"/>
  <c r="Y239" i="3" s="1"/>
  <c r="CJ38" i="3" s="1"/>
  <c r="Y208" i="3"/>
  <c r="CJ7" i="3" s="1"/>
  <c r="X354" i="3"/>
  <c r="Y354" i="3" s="1"/>
  <c r="CJ153" i="3" s="1"/>
  <c r="X331" i="3"/>
  <c r="Y331" i="3" s="1"/>
  <c r="CJ130" i="3" s="1"/>
  <c r="X221" i="3"/>
  <c r="Y221" i="3" s="1"/>
  <c r="CJ20" i="3" s="1"/>
  <c r="X298" i="3"/>
  <c r="Y298" i="3" s="1"/>
  <c r="CJ97" i="3" s="1"/>
  <c r="X308" i="3"/>
  <c r="Y308" i="3" s="1"/>
  <c r="CJ107" i="3" s="1"/>
  <c r="X285" i="3"/>
  <c r="Y285" i="3" s="1"/>
  <c r="CJ84" i="3" s="1"/>
  <c r="X401" i="3"/>
  <c r="Y401" i="3" s="1"/>
  <c r="CJ200" i="3" s="1"/>
  <c r="X344" i="3"/>
  <c r="Y344" i="3" s="1"/>
  <c r="CJ143" i="3" s="1"/>
  <c r="X388" i="3"/>
  <c r="Y388" i="3" s="1"/>
  <c r="CJ187" i="3" s="1"/>
  <c r="X257" i="3"/>
  <c r="Y257" i="3" s="1"/>
  <c r="CJ56" i="3" s="1"/>
  <c r="X391" i="3"/>
  <c r="Y391" i="3" s="1"/>
  <c r="CJ190" i="3" s="1"/>
  <c r="X216" i="3"/>
  <c r="Y216" i="3" s="1"/>
  <c r="CJ15" i="3" s="1"/>
  <c r="X362" i="3"/>
  <c r="Y362" i="3" s="1"/>
  <c r="CJ161" i="3" s="1"/>
  <c r="X339" i="3"/>
  <c r="Y339" i="3" s="1"/>
  <c r="CJ138" i="3" s="1"/>
  <c r="X252" i="3"/>
  <c r="Y252" i="3" s="1"/>
  <c r="CJ51" i="3" s="1"/>
  <c r="X357" i="3"/>
  <c r="Y357" i="3" s="1"/>
  <c r="CJ156" i="3" s="1"/>
  <c r="X316" i="3"/>
  <c r="Y316" i="3" s="1"/>
  <c r="CJ115" i="3" s="1"/>
  <c r="X293" i="3"/>
  <c r="Y293" i="3" s="1"/>
  <c r="CJ92" i="3" s="1"/>
  <c r="X234" i="3"/>
  <c r="Y234" i="3" s="1"/>
  <c r="CJ33" i="3" s="1"/>
  <c r="X270" i="3"/>
  <c r="Y270" i="3" s="1"/>
  <c r="CJ69" i="3" s="1"/>
  <c r="X275" i="3"/>
  <c r="Y275" i="3" s="1"/>
  <c r="CJ74" i="3" s="1"/>
  <c r="X371" i="3"/>
  <c r="Y371" i="3" s="1"/>
  <c r="CJ170" i="3" s="1"/>
  <c r="X321" i="3"/>
  <c r="Y321" i="3" s="1"/>
  <c r="CJ120" i="3" s="1"/>
  <c r="X211" i="3"/>
  <c r="Y211" i="3" s="1"/>
  <c r="CJ10" i="3" s="1"/>
  <c r="X229" i="3"/>
  <c r="Y229" i="3" s="1"/>
  <c r="CJ28" i="3" s="1"/>
  <c r="CJ4" i="3" l="1"/>
  <c r="CO28" i="3"/>
  <c r="CM28" i="3"/>
  <c r="CO120" i="3"/>
  <c r="CM120" i="3"/>
  <c r="CO74" i="3"/>
  <c r="CM74" i="3"/>
  <c r="CO33" i="3"/>
  <c r="CM33" i="3"/>
  <c r="CO115" i="3"/>
  <c r="CM115" i="3"/>
  <c r="CO51" i="3"/>
  <c r="CM51" i="3"/>
  <c r="CO161" i="3"/>
  <c r="CM161" i="3"/>
  <c r="CO190" i="3"/>
  <c r="CM190" i="3"/>
  <c r="CO187" i="3"/>
  <c r="CM187" i="3"/>
  <c r="CO200" i="3"/>
  <c r="CM200" i="3"/>
  <c r="CO107" i="3"/>
  <c r="CM107" i="3"/>
  <c r="CO20" i="3"/>
  <c r="CM20" i="3"/>
  <c r="CO153" i="3"/>
  <c r="CM153" i="3"/>
  <c r="CO38" i="3"/>
  <c r="CM38" i="3"/>
  <c r="CO135" i="3"/>
  <c r="CM135" i="3"/>
  <c r="CO30" i="3"/>
  <c r="CM30" i="3"/>
  <c r="CO174" i="3"/>
  <c r="CM174" i="3"/>
  <c r="CO12" i="3"/>
  <c r="CM12" i="3"/>
  <c r="CO99" i="3"/>
  <c r="CM99" i="3"/>
  <c r="CO189" i="3"/>
  <c r="CM189" i="3"/>
  <c r="CO40" i="3"/>
  <c r="CM40" i="3"/>
  <c r="CO184" i="3"/>
  <c r="CM184" i="3"/>
  <c r="CO91" i="3"/>
  <c r="CM91" i="3"/>
  <c r="CO32" i="3"/>
  <c r="CM32" i="3"/>
  <c r="CO142" i="3"/>
  <c r="CM142" i="3"/>
  <c r="CO83" i="3"/>
  <c r="CM83" i="3"/>
  <c r="CO88" i="3"/>
  <c r="CM88" i="3"/>
  <c r="CO201" i="3"/>
  <c r="CM201" i="3"/>
  <c r="CO75" i="3"/>
  <c r="CM75" i="3"/>
  <c r="CO16" i="3"/>
  <c r="CM16" i="3"/>
  <c r="CO126" i="3"/>
  <c r="CM126" i="3"/>
  <c r="CO113" i="3"/>
  <c r="CM113" i="3"/>
  <c r="CO54" i="3"/>
  <c r="CM54" i="3"/>
  <c r="CO164" i="3"/>
  <c r="CM164" i="3"/>
  <c r="CO41" i="3"/>
  <c r="CM41" i="3"/>
  <c r="CO151" i="3"/>
  <c r="CM151" i="3"/>
  <c r="CO63" i="3"/>
  <c r="CM63" i="3"/>
  <c r="CO132" i="3"/>
  <c r="CM132" i="3"/>
  <c r="CO27" i="3"/>
  <c r="CM27" i="3"/>
  <c r="CO165" i="3"/>
  <c r="CM165" i="3"/>
  <c r="CO124" i="3"/>
  <c r="CM124" i="3"/>
  <c r="CO19" i="3"/>
  <c r="CM19" i="3"/>
  <c r="CO157" i="3"/>
  <c r="CM157" i="3"/>
  <c r="CO152" i="3"/>
  <c r="CM152" i="3"/>
  <c r="CO121" i="3"/>
  <c r="CM121" i="3"/>
  <c r="CO175" i="3"/>
  <c r="CM175" i="3"/>
  <c r="CO159" i="3"/>
  <c r="CM159" i="3"/>
  <c r="CO180" i="3"/>
  <c r="CM180" i="3"/>
  <c r="CO5" i="3"/>
  <c r="CM5" i="3"/>
  <c r="CO6" i="3"/>
  <c r="CM6" i="3"/>
  <c r="CO118" i="3"/>
  <c r="CM118" i="3"/>
  <c r="CO141" i="3"/>
  <c r="CM141" i="3"/>
  <c r="CO44" i="3"/>
  <c r="CM44" i="3"/>
  <c r="CO106" i="3"/>
  <c r="CM106" i="3"/>
  <c r="CO125" i="3"/>
  <c r="CM125" i="3"/>
  <c r="CO66" i="3"/>
  <c r="CM66" i="3"/>
  <c r="CO43" i="3"/>
  <c r="CM43" i="3"/>
  <c r="CO112" i="3"/>
  <c r="CM112" i="3"/>
  <c r="CO171" i="3"/>
  <c r="CM171" i="3"/>
  <c r="CO94" i="3"/>
  <c r="CM94" i="3"/>
  <c r="CO192" i="3"/>
  <c r="CM192" i="3"/>
  <c r="CO148" i="3"/>
  <c r="CM148" i="3"/>
  <c r="CO35" i="3"/>
  <c r="CM35" i="3"/>
  <c r="CO122" i="3"/>
  <c r="CM122" i="3"/>
  <c r="CO145" i="3"/>
  <c r="CM145" i="3"/>
  <c r="CO202" i="3"/>
  <c r="CM202" i="3"/>
  <c r="CO109" i="3"/>
  <c r="CM109" i="3"/>
  <c r="CO50" i="3"/>
  <c r="CM50" i="3"/>
  <c r="CO160" i="3"/>
  <c r="CM160" i="3"/>
  <c r="CO101" i="3"/>
  <c r="CM101" i="3"/>
  <c r="CO42" i="3"/>
  <c r="CM42" i="3"/>
  <c r="CO186" i="3"/>
  <c r="CM186" i="3"/>
  <c r="CO93" i="3"/>
  <c r="CM93" i="3"/>
  <c r="CO34" i="3"/>
  <c r="CM34" i="3"/>
  <c r="CO144" i="3"/>
  <c r="CM144" i="3"/>
  <c r="CO21" i="3"/>
  <c r="CM21" i="3"/>
  <c r="CO131" i="3"/>
  <c r="CM131" i="3"/>
  <c r="CO72" i="3"/>
  <c r="CM72" i="3"/>
  <c r="CO185" i="3"/>
  <c r="CM185" i="3"/>
  <c r="CO59" i="3"/>
  <c r="CM59" i="3"/>
  <c r="CO169" i="3"/>
  <c r="CM169" i="3"/>
  <c r="CO110" i="3"/>
  <c r="CM110" i="3"/>
  <c r="CO150" i="3"/>
  <c r="CM150" i="3"/>
  <c r="CO155" i="3"/>
  <c r="CM155" i="3"/>
  <c r="CO137" i="3"/>
  <c r="CM137" i="3"/>
  <c r="CO22" i="3"/>
  <c r="CM22" i="3"/>
  <c r="CO147" i="3"/>
  <c r="CM147" i="3"/>
  <c r="CO24" i="3"/>
  <c r="CM24" i="3"/>
  <c r="CO96" i="3"/>
  <c r="CM96" i="3"/>
  <c r="CO29" i="3"/>
  <c r="CM29" i="3"/>
  <c r="CO178" i="3"/>
  <c r="CM178" i="3"/>
  <c r="CO26" i="3"/>
  <c r="CM26" i="3"/>
  <c r="CO13" i="3"/>
  <c r="CM13" i="3"/>
  <c r="CO64" i="3"/>
  <c r="CM64" i="3"/>
  <c r="CO139" i="3"/>
  <c r="CM139" i="3"/>
  <c r="CO103" i="3"/>
  <c r="CM103" i="3"/>
  <c r="CO116" i="3"/>
  <c r="CM116" i="3"/>
  <c r="CO31" i="3"/>
  <c r="CM31" i="3"/>
  <c r="CO82" i="3"/>
  <c r="CM82" i="3"/>
  <c r="CO10" i="3"/>
  <c r="CM10" i="3"/>
  <c r="CO170" i="3"/>
  <c r="CM170" i="3"/>
  <c r="CO69" i="3"/>
  <c r="CM69" i="3"/>
  <c r="CO92" i="3"/>
  <c r="CM92" i="3"/>
  <c r="CO156" i="3"/>
  <c r="CM156" i="3"/>
  <c r="CO138" i="3"/>
  <c r="CM138" i="3"/>
  <c r="CO15" i="3"/>
  <c r="CM15" i="3"/>
  <c r="CO56" i="3"/>
  <c r="CM56" i="3"/>
  <c r="CO143" i="3"/>
  <c r="CM143" i="3"/>
  <c r="CO84" i="3"/>
  <c r="CM84" i="3"/>
  <c r="CO97" i="3"/>
  <c r="CM97" i="3"/>
  <c r="CO130" i="3"/>
  <c r="CM130" i="3"/>
  <c r="CO7" i="3"/>
  <c r="CM7" i="3"/>
  <c r="CO89" i="3"/>
  <c r="CM89" i="3"/>
  <c r="CO61" i="3"/>
  <c r="CM61" i="3"/>
  <c r="CO117" i="3"/>
  <c r="CM117" i="3"/>
  <c r="CO158" i="3"/>
  <c r="CM158" i="3"/>
  <c r="CO163" i="3"/>
  <c r="CM163" i="3"/>
  <c r="CO17" i="3"/>
  <c r="CM17" i="3"/>
  <c r="CO104" i="3"/>
  <c r="CM104" i="3"/>
  <c r="CO127" i="3"/>
  <c r="CM127" i="3"/>
  <c r="CO68" i="3"/>
  <c r="CM68" i="3"/>
  <c r="CO181" i="3"/>
  <c r="CM181" i="3"/>
  <c r="CO55" i="3"/>
  <c r="CM55" i="3"/>
  <c r="CO60" i="3"/>
  <c r="CM60" i="3"/>
  <c r="CO172" i="3"/>
  <c r="CM172" i="3"/>
  <c r="CO111" i="3"/>
  <c r="CM111" i="3"/>
  <c r="CO52" i="3"/>
  <c r="CM52" i="3"/>
  <c r="CO162" i="3"/>
  <c r="CM162" i="3"/>
  <c r="CO39" i="3"/>
  <c r="CM39" i="3"/>
  <c r="CO149" i="3"/>
  <c r="CM149" i="3"/>
  <c r="CO90" i="3"/>
  <c r="CM90" i="3"/>
  <c r="CO203" i="3"/>
  <c r="CM203" i="3"/>
  <c r="CO77" i="3"/>
  <c r="CM77" i="3"/>
  <c r="CO18" i="3"/>
  <c r="CM18" i="3"/>
  <c r="CO128" i="3"/>
  <c r="CM128" i="3"/>
  <c r="CO37" i="3"/>
  <c r="CM37" i="3"/>
  <c r="CO81" i="3"/>
  <c r="CM81" i="3"/>
  <c r="CO9" i="3"/>
  <c r="CM9" i="3"/>
  <c r="CO194" i="3"/>
  <c r="CM194" i="3"/>
  <c r="CO173" i="3"/>
  <c r="CM173" i="3"/>
  <c r="CO65" i="3"/>
  <c r="CM65" i="3"/>
  <c r="CO47" i="3"/>
  <c r="CM47" i="3"/>
  <c r="CO176" i="3"/>
  <c r="CM176" i="3"/>
  <c r="CO11" i="3"/>
  <c r="CM11" i="3"/>
  <c r="CO62" i="3"/>
  <c r="CM62" i="3"/>
  <c r="CO49" i="3"/>
  <c r="CM49" i="3"/>
  <c r="CO100" i="3"/>
  <c r="CM100" i="3"/>
  <c r="CO87" i="3"/>
  <c r="CM87" i="3"/>
  <c r="CO80" i="3"/>
  <c r="CM80" i="3"/>
  <c r="CO67" i="3"/>
  <c r="CM67" i="3"/>
  <c r="CO154" i="3"/>
  <c r="CM154" i="3"/>
  <c r="CO105" i="3"/>
  <c r="CM105" i="3"/>
  <c r="CO195" i="3"/>
  <c r="CM195" i="3"/>
  <c r="CO102" i="3"/>
  <c r="CM102" i="3"/>
  <c r="CO182" i="3"/>
  <c r="CM182" i="3"/>
  <c r="CO166" i="3"/>
  <c r="CM166" i="3"/>
  <c r="CO25" i="3"/>
  <c r="CM25" i="3"/>
  <c r="CO79" i="3"/>
  <c r="CM79" i="3"/>
  <c r="CO179" i="3"/>
  <c r="CM179" i="3"/>
  <c r="CO48" i="3"/>
  <c r="CM48" i="3"/>
  <c r="CO76" i="3"/>
  <c r="CM76" i="3"/>
  <c r="CO197" i="3"/>
  <c r="CM197" i="3"/>
  <c r="CO71" i="3"/>
  <c r="CM71" i="3"/>
  <c r="CO53" i="3"/>
  <c r="CM53" i="3"/>
  <c r="CO58" i="3"/>
  <c r="CM58" i="3"/>
  <c r="CO86" i="3"/>
  <c r="CM86" i="3"/>
  <c r="CO199" i="3"/>
  <c r="CM199" i="3"/>
  <c r="CO73" i="3"/>
  <c r="CM73" i="3"/>
  <c r="CO14" i="3"/>
  <c r="CM14" i="3"/>
  <c r="CO191" i="3"/>
  <c r="CM191" i="3"/>
  <c r="CO129" i="3"/>
  <c r="CM129" i="3"/>
  <c r="CO70" i="3"/>
  <c r="CM70" i="3"/>
  <c r="CO183" i="3"/>
  <c r="CM183" i="3"/>
  <c r="CO57" i="3"/>
  <c r="CM57" i="3"/>
  <c r="CO167" i="3"/>
  <c r="CM167" i="3"/>
  <c r="CO108" i="3"/>
  <c r="CM108" i="3"/>
  <c r="CO188" i="3"/>
  <c r="CM188" i="3"/>
  <c r="CO95" i="3"/>
  <c r="CM95" i="3"/>
  <c r="CO36" i="3"/>
  <c r="CM36" i="3"/>
  <c r="CO146" i="3"/>
  <c r="CM146" i="3"/>
  <c r="CO23" i="3"/>
  <c r="CM23" i="3"/>
  <c r="CO140" i="3"/>
  <c r="CM140" i="3"/>
  <c r="CO45" i="3"/>
  <c r="CM45" i="3"/>
  <c r="CO168" i="3"/>
  <c r="CM168" i="3"/>
  <c r="CO78" i="3"/>
  <c r="CM78" i="3"/>
  <c r="CO119" i="3"/>
  <c r="CM119" i="3"/>
  <c r="CO114" i="3"/>
  <c r="CM114" i="3"/>
  <c r="CO134" i="3"/>
  <c r="CM134" i="3"/>
  <c r="CO133" i="3"/>
  <c r="CM133" i="3"/>
  <c r="CO98" i="3"/>
  <c r="CM98" i="3"/>
  <c r="CO85" i="3"/>
  <c r="CM85" i="3"/>
  <c r="CO136" i="3"/>
  <c r="CM136" i="3"/>
  <c r="CO123" i="3"/>
  <c r="CM123" i="3"/>
  <c r="CO177" i="3"/>
  <c r="CM177" i="3"/>
  <c r="CO193" i="3"/>
  <c r="CM193" i="3"/>
  <c r="CO8" i="3"/>
  <c r="CM8" i="3"/>
  <c r="CO196" i="3"/>
  <c r="CM196" i="3"/>
  <c r="CO46" i="3"/>
  <c r="CM46" i="3"/>
  <c r="CO198" i="3"/>
  <c r="CM198" i="3"/>
  <c r="CK28" i="3"/>
  <c r="CL28" i="3"/>
  <c r="CP28" i="3"/>
  <c r="CK120" i="3"/>
  <c r="CL120" i="3"/>
  <c r="CP120" i="3"/>
  <c r="CP74" i="3"/>
  <c r="CL74" i="3"/>
  <c r="CK74" i="3"/>
  <c r="CK33" i="3"/>
  <c r="CL33" i="3"/>
  <c r="CP33" i="3"/>
  <c r="CP115" i="3"/>
  <c r="CK115" i="3"/>
  <c r="CL115" i="3"/>
  <c r="CL51" i="3"/>
  <c r="CK51" i="3"/>
  <c r="CP51" i="3"/>
  <c r="CK161" i="3"/>
  <c r="CL161" i="3"/>
  <c r="CP161" i="3"/>
  <c r="CL190" i="3"/>
  <c r="CK190" i="3"/>
  <c r="CP190" i="3"/>
  <c r="CK187" i="3"/>
  <c r="CL187" i="3"/>
  <c r="CP187" i="3"/>
  <c r="CK200" i="3"/>
  <c r="CL200" i="3"/>
  <c r="CP200" i="3"/>
  <c r="CP107" i="3"/>
  <c r="CK107" i="3"/>
  <c r="CL107" i="3"/>
  <c r="CP20" i="3"/>
  <c r="CL20" i="3"/>
  <c r="CK20" i="3"/>
  <c r="CP153" i="3"/>
  <c r="CK153" i="3"/>
  <c r="CL153" i="3"/>
  <c r="CP38" i="3"/>
  <c r="CK38" i="3"/>
  <c r="CL38" i="3"/>
  <c r="CP135" i="3"/>
  <c r="CL135" i="3"/>
  <c r="CK135" i="3"/>
  <c r="CP30" i="3"/>
  <c r="CK30" i="3"/>
  <c r="CL30" i="3"/>
  <c r="CP174" i="3"/>
  <c r="CL174" i="3"/>
  <c r="CK174" i="3"/>
  <c r="CP12" i="3"/>
  <c r="CK12" i="3"/>
  <c r="CL12" i="3"/>
  <c r="CP99" i="3"/>
  <c r="CK99" i="3"/>
  <c r="CL99" i="3"/>
  <c r="CP189" i="3"/>
  <c r="CK189" i="3"/>
  <c r="CL189" i="3"/>
  <c r="CP40" i="3"/>
  <c r="CK40" i="3"/>
  <c r="CL40" i="3"/>
  <c r="CP184" i="3"/>
  <c r="CK184" i="3"/>
  <c r="CL184" i="3"/>
  <c r="CP91" i="3"/>
  <c r="CK91" i="3"/>
  <c r="CL91" i="3"/>
  <c r="CP32" i="3"/>
  <c r="CK32" i="3"/>
  <c r="CL32" i="3"/>
  <c r="CP142" i="3"/>
  <c r="CK142" i="3"/>
  <c r="CL142" i="3"/>
  <c r="CP83" i="3"/>
  <c r="CK83" i="3"/>
  <c r="CL83" i="3"/>
  <c r="CP88" i="3"/>
  <c r="CK88" i="3"/>
  <c r="CL88" i="3"/>
  <c r="CP201" i="3"/>
  <c r="CK201" i="3"/>
  <c r="CL201" i="3"/>
  <c r="CP75" i="3"/>
  <c r="CK75" i="3"/>
  <c r="CL75" i="3"/>
  <c r="CP16" i="3"/>
  <c r="CK16" i="3"/>
  <c r="CL16" i="3"/>
  <c r="CP126" i="3"/>
  <c r="CK126" i="3"/>
  <c r="CL126" i="3"/>
  <c r="CP113" i="3"/>
  <c r="CK113" i="3"/>
  <c r="CL113" i="3"/>
  <c r="CP54" i="3"/>
  <c r="CK54" i="3"/>
  <c r="CL54" i="3"/>
  <c r="CP164" i="3"/>
  <c r="CK164" i="3"/>
  <c r="CL164" i="3"/>
  <c r="CP41" i="3"/>
  <c r="CK41" i="3"/>
  <c r="CL41" i="3"/>
  <c r="CP151" i="3"/>
  <c r="CK151" i="3"/>
  <c r="CL151" i="3"/>
  <c r="CP63" i="3"/>
  <c r="CK63" i="3"/>
  <c r="CL63" i="3"/>
  <c r="CP132" i="3"/>
  <c r="CL132" i="3"/>
  <c r="CK132" i="3"/>
  <c r="CP27" i="3"/>
  <c r="CL27" i="3"/>
  <c r="CK27" i="3"/>
  <c r="CP165" i="3"/>
  <c r="CL165" i="3"/>
  <c r="CK165" i="3"/>
  <c r="CP124" i="3"/>
  <c r="CL124" i="3"/>
  <c r="CK124" i="3"/>
  <c r="CP19" i="3"/>
  <c r="CK19" i="3"/>
  <c r="CL19" i="3"/>
  <c r="CP157" i="3"/>
  <c r="CK157" i="3"/>
  <c r="CL157" i="3"/>
  <c r="CP152" i="3"/>
  <c r="CL152" i="3"/>
  <c r="CK152" i="3"/>
  <c r="CP121" i="3"/>
  <c r="CL121" i="3"/>
  <c r="CK121" i="3"/>
  <c r="CP175" i="3"/>
  <c r="CK175" i="3"/>
  <c r="CL175" i="3"/>
  <c r="CP159" i="3"/>
  <c r="CK159" i="3"/>
  <c r="CL159" i="3"/>
  <c r="CP180" i="3"/>
  <c r="CK180" i="3"/>
  <c r="CL180" i="3"/>
  <c r="CP5" i="3"/>
  <c r="CL5" i="3"/>
  <c r="CK5" i="3"/>
  <c r="CP6" i="3"/>
  <c r="CL6" i="3"/>
  <c r="CK6" i="3"/>
  <c r="CP118" i="3"/>
  <c r="CK118" i="3"/>
  <c r="CL118" i="3"/>
  <c r="CP141" i="3"/>
  <c r="CK141" i="3"/>
  <c r="CL141" i="3"/>
  <c r="CP44" i="3"/>
  <c r="CK44" i="3"/>
  <c r="CL44" i="3"/>
  <c r="CP106" i="3"/>
  <c r="CL106" i="3"/>
  <c r="CK106" i="3"/>
  <c r="CP125" i="3"/>
  <c r="CK125" i="3"/>
  <c r="CL125" i="3"/>
  <c r="CP66" i="3"/>
  <c r="CK66" i="3"/>
  <c r="CL66" i="3"/>
  <c r="CP43" i="3"/>
  <c r="CL43" i="3"/>
  <c r="CK43" i="3"/>
  <c r="CP112" i="3"/>
  <c r="CK112" i="3"/>
  <c r="CL112" i="3"/>
  <c r="CP171" i="3"/>
  <c r="CK171" i="3"/>
  <c r="CL171" i="3"/>
  <c r="CP94" i="3"/>
  <c r="CK94" i="3"/>
  <c r="CL94" i="3"/>
  <c r="CP192" i="3"/>
  <c r="CL192" i="3"/>
  <c r="CK192" i="3"/>
  <c r="CP148" i="3"/>
  <c r="CK148" i="3"/>
  <c r="CL148" i="3"/>
  <c r="CP35" i="3"/>
  <c r="CK35" i="3"/>
  <c r="CL35" i="3"/>
  <c r="CP122" i="3"/>
  <c r="CK122" i="3"/>
  <c r="CL122" i="3"/>
  <c r="CP145" i="3"/>
  <c r="CK145" i="3"/>
  <c r="CL145" i="3"/>
  <c r="CP202" i="3"/>
  <c r="CK202" i="3"/>
  <c r="CL202" i="3"/>
  <c r="CP109" i="3"/>
  <c r="CK109" i="3"/>
  <c r="CL109" i="3"/>
  <c r="CP50" i="3"/>
  <c r="CK50" i="3"/>
  <c r="CL50" i="3"/>
  <c r="CP160" i="3"/>
  <c r="CK160" i="3"/>
  <c r="CL160" i="3"/>
  <c r="CP101" i="3"/>
  <c r="CK101" i="3"/>
  <c r="CL101" i="3"/>
  <c r="CP42" i="3"/>
  <c r="CK42" i="3"/>
  <c r="CL42" i="3"/>
  <c r="CP186" i="3"/>
  <c r="CK186" i="3"/>
  <c r="CL186" i="3"/>
  <c r="CP93" i="3"/>
  <c r="CK93" i="3"/>
  <c r="CL93" i="3"/>
  <c r="CP34" i="3"/>
  <c r="CK34" i="3"/>
  <c r="CL34" i="3"/>
  <c r="CP144" i="3"/>
  <c r="CK144" i="3"/>
  <c r="CL144" i="3"/>
  <c r="CP21" i="3"/>
  <c r="CK21" i="3"/>
  <c r="CL21" i="3"/>
  <c r="CP131" i="3"/>
  <c r="CK131" i="3"/>
  <c r="CL131" i="3"/>
  <c r="CP72" i="3"/>
  <c r="CK72" i="3"/>
  <c r="CL72" i="3"/>
  <c r="CP185" i="3"/>
  <c r="CK185" i="3"/>
  <c r="CL185" i="3"/>
  <c r="CP59" i="3"/>
  <c r="CK59" i="3"/>
  <c r="CL59" i="3"/>
  <c r="CP169" i="3"/>
  <c r="CK169" i="3"/>
  <c r="CL169" i="3"/>
  <c r="CP110" i="3"/>
  <c r="CK110" i="3"/>
  <c r="CL110" i="3"/>
  <c r="CP150" i="3"/>
  <c r="CL150" i="3"/>
  <c r="CK150" i="3"/>
  <c r="CP155" i="3"/>
  <c r="CK155" i="3"/>
  <c r="CL155" i="3"/>
  <c r="CP137" i="3"/>
  <c r="CK137" i="3"/>
  <c r="CL137" i="3"/>
  <c r="CP22" i="3"/>
  <c r="CL22" i="3"/>
  <c r="CK22" i="3"/>
  <c r="CP147" i="3"/>
  <c r="CL147" i="3"/>
  <c r="CK147" i="3"/>
  <c r="CP24" i="3"/>
  <c r="CL24" i="3"/>
  <c r="CK24" i="3"/>
  <c r="CP96" i="3"/>
  <c r="CL96" i="3"/>
  <c r="CK96" i="3"/>
  <c r="CP29" i="3"/>
  <c r="CL29" i="3"/>
  <c r="CK29" i="3"/>
  <c r="CP178" i="3"/>
  <c r="CK178" i="3"/>
  <c r="CL178" i="3"/>
  <c r="CP26" i="3"/>
  <c r="CK26" i="3"/>
  <c r="CL26" i="3"/>
  <c r="CP13" i="3"/>
  <c r="CK13" i="3"/>
  <c r="CL13" i="3"/>
  <c r="CP64" i="3"/>
  <c r="CK64" i="3"/>
  <c r="CL64" i="3"/>
  <c r="CP139" i="3"/>
  <c r="CK139" i="3"/>
  <c r="CL139" i="3"/>
  <c r="CP103" i="3"/>
  <c r="CK103" i="3"/>
  <c r="CL103" i="3"/>
  <c r="CP116" i="3"/>
  <c r="CL116" i="3"/>
  <c r="CK116" i="3"/>
  <c r="CP31" i="3"/>
  <c r="CK31" i="3"/>
  <c r="CL31" i="3"/>
  <c r="CP82" i="3"/>
  <c r="CK82" i="3"/>
  <c r="CL82" i="3"/>
  <c r="CL10" i="3"/>
  <c r="CK10" i="3"/>
  <c r="CP10" i="3"/>
  <c r="CP170" i="3"/>
  <c r="CL170" i="3"/>
  <c r="CK170" i="3"/>
  <c r="CK69" i="3"/>
  <c r="CL69" i="3"/>
  <c r="CP69" i="3"/>
  <c r="CP92" i="3"/>
  <c r="CK92" i="3"/>
  <c r="CL92" i="3"/>
  <c r="CL156" i="3"/>
  <c r="CP156" i="3"/>
  <c r="CK156" i="3"/>
  <c r="CL138" i="3"/>
  <c r="CP138" i="3"/>
  <c r="CK138" i="3"/>
  <c r="CK15" i="3"/>
  <c r="CL15" i="3"/>
  <c r="CP15" i="3"/>
  <c r="CL56" i="3"/>
  <c r="CK56" i="3"/>
  <c r="CP56" i="3"/>
  <c r="CK143" i="3"/>
  <c r="CL143" i="3"/>
  <c r="CP143" i="3"/>
  <c r="CK84" i="3"/>
  <c r="CL84" i="3"/>
  <c r="CP84" i="3"/>
  <c r="CP97" i="3"/>
  <c r="CK97" i="3"/>
  <c r="CL97" i="3"/>
  <c r="CP130" i="3"/>
  <c r="CK130" i="3"/>
  <c r="CL130" i="3"/>
  <c r="CP7" i="3"/>
  <c r="CL7" i="3"/>
  <c r="CK7" i="3"/>
  <c r="CP89" i="3"/>
  <c r="CK89" i="3"/>
  <c r="CL89" i="3"/>
  <c r="CP61" i="3"/>
  <c r="CL61" i="3"/>
  <c r="CK61" i="3"/>
  <c r="CP117" i="3"/>
  <c r="CL117" i="3"/>
  <c r="CK117" i="3"/>
  <c r="CP158" i="3"/>
  <c r="CK158" i="3"/>
  <c r="CL158" i="3"/>
  <c r="CP163" i="3"/>
  <c r="CK163" i="3"/>
  <c r="CL163" i="3"/>
  <c r="CP17" i="3"/>
  <c r="CK17" i="3"/>
  <c r="CL17" i="3"/>
  <c r="CP104" i="3"/>
  <c r="CK104" i="3"/>
  <c r="CL104" i="3"/>
  <c r="CP127" i="3"/>
  <c r="CK127" i="3"/>
  <c r="CL127" i="3"/>
  <c r="CP68" i="3"/>
  <c r="CK68" i="3"/>
  <c r="CL68" i="3"/>
  <c r="CP181" i="3"/>
  <c r="CK181" i="3"/>
  <c r="CL181" i="3"/>
  <c r="CP55" i="3"/>
  <c r="CK55" i="3"/>
  <c r="CL55" i="3"/>
  <c r="CP60" i="3"/>
  <c r="CK60" i="3"/>
  <c r="CL60" i="3"/>
  <c r="CP172" i="3"/>
  <c r="CK172" i="3"/>
  <c r="CL172" i="3"/>
  <c r="CP111" i="3"/>
  <c r="CK111" i="3"/>
  <c r="CL111" i="3"/>
  <c r="CP52" i="3"/>
  <c r="CK52" i="3"/>
  <c r="CL52" i="3"/>
  <c r="CP162" i="3"/>
  <c r="CK162" i="3"/>
  <c r="CL162" i="3"/>
  <c r="CP39" i="3"/>
  <c r="CK39" i="3"/>
  <c r="CL39" i="3"/>
  <c r="CP149" i="3"/>
  <c r="CK149" i="3"/>
  <c r="CL149" i="3"/>
  <c r="CP90" i="3"/>
  <c r="CK90" i="3"/>
  <c r="CL90" i="3"/>
  <c r="CP203" i="3"/>
  <c r="CK203" i="3"/>
  <c r="CL203" i="3"/>
  <c r="CP77" i="3"/>
  <c r="CK77" i="3"/>
  <c r="CL77" i="3"/>
  <c r="CP18" i="3"/>
  <c r="CK18" i="3"/>
  <c r="CL18" i="3"/>
  <c r="CP128" i="3"/>
  <c r="CK128" i="3"/>
  <c r="CL128" i="3"/>
  <c r="CP37" i="3"/>
  <c r="CK37" i="3"/>
  <c r="CL37" i="3"/>
  <c r="CP81" i="3"/>
  <c r="CL81" i="3"/>
  <c r="CK81" i="3"/>
  <c r="CP9" i="3"/>
  <c r="CL9" i="3"/>
  <c r="CK9" i="3"/>
  <c r="CP194" i="3"/>
  <c r="CK194" i="3"/>
  <c r="CL194" i="3"/>
  <c r="CP173" i="3"/>
  <c r="CK173" i="3"/>
  <c r="CL173" i="3"/>
  <c r="CP65" i="3"/>
  <c r="CK65" i="3"/>
  <c r="CL65" i="3"/>
  <c r="CP47" i="3"/>
  <c r="CK47" i="3"/>
  <c r="CL47" i="3"/>
  <c r="CP176" i="3"/>
  <c r="CK176" i="3"/>
  <c r="CL176" i="3"/>
  <c r="CP11" i="3"/>
  <c r="CK11" i="3"/>
  <c r="CL11" i="3"/>
  <c r="CP62" i="3"/>
  <c r="CK62" i="3"/>
  <c r="CL62" i="3"/>
  <c r="CP49" i="3"/>
  <c r="CK49" i="3"/>
  <c r="CL49" i="3"/>
  <c r="CP100" i="3"/>
  <c r="CK100" i="3"/>
  <c r="CL100" i="3"/>
  <c r="CP87" i="3"/>
  <c r="CK87" i="3"/>
  <c r="CL87" i="3"/>
  <c r="CP80" i="3"/>
  <c r="CK80" i="3"/>
  <c r="CL80" i="3"/>
  <c r="CP67" i="3"/>
  <c r="CK67" i="3"/>
  <c r="CL67" i="3"/>
  <c r="CP154" i="3"/>
  <c r="CK154" i="3"/>
  <c r="CL154" i="3"/>
  <c r="CP105" i="3"/>
  <c r="CK105" i="3"/>
  <c r="CL105" i="3"/>
  <c r="CP195" i="3"/>
  <c r="CK195" i="3"/>
  <c r="CL195" i="3"/>
  <c r="CP102" i="3"/>
  <c r="CK102" i="3"/>
  <c r="CL102" i="3"/>
  <c r="CP182" i="3"/>
  <c r="CK182" i="3"/>
  <c r="CL182" i="3"/>
  <c r="CP166" i="3"/>
  <c r="CL166" i="3"/>
  <c r="CK166" i="3"/>
  <c r="CP25" i="3"/>
  <c r="CL25" i="3"/>
  <c r="CK25" i="3"/>
  <c r="CP79" i="3"/>
  <c r="CL79" i="3"/>
  <c r="CK79" i="3"/>
  <c r="CP179" i="3"/>
  <c r="CK179" i="3"/>
  <c r="CL179" i="3"/>
  <c r="CP48" i="3"/>
  <c r="CK48" i="3"/>
  <c r="CL48" i="3"/>
  <c r="CP76" i="3"/>
  <c r="CK76" i="3"/>
  <c r="CL76" i="3"/>
  <c r="CP197" i="3"/>
  <c r="CK197" i="3"/>
  <c r="CL197" i="3"/>
  <c r="CP71" i="3"/>
  <c r="CK71" i="3"/>
  <c r="CL71" i="3"/>
  <c r="CP53" i="3"/>
  <c r="CK53" i="3"/>
  <c r="CL53" i="3"/>
  <c r="CP58" i="3"/>
  <c r="CL58" i="3"/>
  <c r="CK58" i="3"/>
  <c r="CP86" i="3"/>
  <c r="CK86" i="3"/>
  <c r="CL86" i="3"/>
  <c r="CP199" i="3"/>
  <c r="CK199" i="3"/>
  <c r="CL199" i="3"/>
  <c r="CP73" i="3"/>
  <c r="CK73" i="3"/>
  <c r="CL73" i="3"/>
  <c r="CP14" i="3"/>
  <c r="CK14" i="3"/>
  <c r="CL14" i="3"/>
  <c r="CP191" i="3"/>
  <c r="CK191" i="3"/>
  <c r="CL191" i="3"/>
  <c r="CP129" i="3"/>
  <c r="CK129" i="3"/>
  <c r="CL129" i="3"/>
  <c r="CP70" i="3"/>
  <c r="CK70" i="3"/>
  <c r="CL70" i="3"/>
  <c r="CP183" i="3"/>
  <c r="CK183" i="3"/>
  <c r="CL183" i="3"/>
  <c r="CP57" i="3"/>
  <c r="CK57" i="3"/>
  <c r="CL57" i="3"/>
  <c r="CP167" i="3"/>
  <c r="CK167" i="3"/>
  <c r="CL167" i="3"/>
  <c r="CP108" i="3"/>
  <c r="CK108" i="3"/>
  <c r="CL108" i="3"/>
  <c r="CP188" i="3"/>
  <c r="CK188" i="3"/>
  <c r="CL188" i="3"/>
  <c r="CP95" i="3"/>
  <c r="CK95" i="3"/>
  <c r="CL95" i="3"/>
  <c r="CP36" i="3"/>
  <c r="CK36" i="3"/>
  <c r="CL36" i="3"/>
  <c r="CP146" i="3"/>
  <c r="CK146" i="3"/>
  <c r="CL146" i="3"/>
  <c r="CP23" i="3"/>
  <c r="CK23" i="3"/>
  <c r="CL23" i="3"/>
  <c r="CP140" i="3"/>
  <c r="CK140" i="3"/>
  <c r="CL140" i="3"/>
  <c r="CP45" i="3"/>
  <c r="CL45" i="3"/>
  <c r="CK45" i="3"/>
  <c r="CP168" i="3"/>
  <c r="CL168" i="3"/>
  <c r="CK168" i="3"/>
  <c r="CP78" i="3"/>
  <c r="CL78" i="3"/>
  <c r="CK78" i="3"/>
  <c r="CP119" i="3"/>
  <c r="CL119" i="3"/>
  <c r="CK119" i="3"/>
  <c r="CP114" i="3"/>
  <c r="CL114" i="3"/>
  <c r="CK114" i="3"/>
  <c r="CP134" i="3"/>
  <c r="CK134" i="3"/>
  <c r="CL134" i="3"/>
  <c r="CP133" i="3"/>
  <c r="CL133" i="3"/>
  <c r="CK133" i="3"/>
  <c r="CP98" i="3"/>
  <c r="CK98" i="3"/>
  <c r="CL98" i="3"/>
  <c r="CP85" i="3"/>
  <c r="CK85" i="3"/>
  <c r="CL85" i="3"/>
  <c r="CP136" i="3"/>
  <c r="CK136" i="3"/>
  <c r="CL136" i="3"/>
  <c r="CP123" i="3"/>
  <c r="CK123" i="3"/>
  <c r="CL123" i="3"/>
  <c r="CP177" i="3"/>
  <c r="CK177" i="3"/>
  <c r="CL177" i="3"/>
  <c r="CP193" i="3"/>
  <c r="CK193" i="3"/>
  <c r="CL193" i="3"/>
  <c r="CP8" i="3"/>
  <c r="CK8" i="3"/>
  <c r="CL8" i="3"/>
  <c r="CP196" i="3"/>
  <c r="CK196" i="3"/>
  <c r="CL196" i="3"/>
  <c r="CP46" i="3"/>
  <c r="CK46" i="3"/>
  <c r="CL46" i="3"/>
  <c r="CP198" i="3"/>
  <c r="CK198" i="3"/>
  <c r="CL198" i="3"/>
  <c r="CO4" i="3" l="1"/>
  <c r="CL4" i="3"/>
  <c r="CM4" i="3"/>
  <c r="CP4" i="3"/>
  <c r="CK4" i="3"/>
  <c r="CQ198" i="3"/>
  <c r="CR198" i="3"/>
  <c r="CR46" i="3"/>
  <c r="CQ46" i="3"/>
  <c r="CQ196" i="3"/>
  <c r="CR196" i="3"/>
  <c r="CQ193" i="3"/>
  <c r="CR193" i="3"/>
  <c r="CQ123" i="3"/>
  <c r="CR123" i="3"/>
  <c r="CQ85" i="3"/>
  <c r="CR85" i="3"/>
  <c r="CQ114" i="3"/>
  <c r="CR114" i="3"/>
  <c r="CQ78" i="3"/>
  <c r="CR78" i="3"/>
  <c r="CQ45" i="3"/>
  <c r="CR45" i="3"/>
  <c r="CQ146" i="3"/>
  <c r="CR146" i="3"/>
  <c r="CR36" i="3"/>
  <c r="CQ36" i="3"/>
  <c r="CR95" i="3"/>
  <c r="CQ95" i="3"/>
  <c r="CQ108" i="3"/>
  <c r="CR108" i="3"/>
  <c r="CR57" i="3"/>
  <c r="CQ57" i="3"/>
  <c r="CR129" i="3"/>
  <c r="CQ129" i="3"/>
  <c r="CQ199" i="3"/>
  <c r="CR199" i="3"/>
  <c r="CQ58" i="3"/>
  <c r="CR58" i="3"/>
  <c r="CQ71" i="3"/>
  <c r="CR71" i="3"/>
  <c r="CQ76" i="3"/>
  <c r="CR76" i="3"/>
  <c r="CR48" i="3"/>
  <c r="CQ48" i="3"/>
  <c r="CQ179" i="3"/>
  <c r="CR179" i="3"/>
  <c r="CQ25" i="3"/>
  <c r="CR25" i="3"/>
  <c r="CQ182" i="3"/>
  <c r="CR182" i="3"/>
  <c r="CQ102" i="3"/>
  <c r="CR102" i="3"/>
  <c r="CQ195" i="3"/>
  <c r="CR195" i="3"/>
  <c r="CQ154" i="3"/>
  <c r="CR154" i="3"/>
  <c r="CQ80" i="3"/>
  <c r="CR80" i="3"/>
  <c r="CQ100" i="3"/>
  <c r="CR100" i="3"/>
  <c r="CQ62" i="3"/>
  <c r="CR62" i="3"/>
  <c r="CQ176" i="3"/>
  <c r="CR176" i="3"/>
  <c r="CQ65" i="3"/>
  <c r="CR65" i="3"/>
  <c r="CQ194" i="3"/>
  <c r="CR194" i="3"/>
  <c r="CQ81" i="3"/>
  <c r="CR81" i="3"/>
  <c r="CR37" i="3"/>
  <c r="CQ37" i="3"/>
  <c r="CQ203" i="3"/>
  <c r="CR203" i="3"/>
  <c r="CR149" i="3"/>
  <c r="CQ149" i="3"/>
  <c r="CR162" i="3"/>
  <c r="CQ162" i="3"/>
  <c r="CR52" i="3"/>
  <c r="CQ52" i="3"/>
  <c r="CQ172" i="3"/>
  <c r="CR172" i="3"/>
  <c r="CQ55" i="3"/>
  <c r="CR55" i="3"/>
  <c r="CQ68" i="3"/>
  <c r="CR68" i="3"/>
  <c r="CQ104" i="3"/>
  <c r="CR104" i="3"/>
  <c r="CQ163" i="3"/>
  <c r="CR163" i="3"/>
  <c r="CQ117" i="3"/>
  <c r="CR117" i="3"/>
  <c r="CQ89" i="3"/>
  <c r="CR89" i="3"/>
  <c r="CQ130" i="3"/>
  <c r="CR130" i="3"/>
  <c r="CQ97" i="3"/>
  <c r="CR97" i="3"/>
  <c r="CQ143" i="3"/>
  <c r="CR143" i="3"/>
  <c r="CQ15" i="3"/>
  <c r="CR15" i="3"/>
  <c r="CQ138" i="3"/>
  <c r="CR138" i="3"/>
  <c r="CQ156" i="3"/>
  <c r="CR156" i="3"/>
  <c r="CQ69" i="3"/>
  <c r="CR69" i="3"/>
  <c r="CQ82" i="3"/>
  <c r="CR82" i="3"/>
  <c r="CQ116" i="3"/>
  <c r="CR116" i="3"/>
  <c r="CQ139" i="3"/>
  <c r="CR139" i="3"/>
  <c r="CQ13" i="3"/>
  <c r="CR13" i="3"/>
  <c r="CR26" i="3"/>
  <c r="CQ26" i="3"/>
  <c r="CQ178" i="3"/>
  <c r="CR178" i="3"/>
  <c r="CQ96" i="3"/>
  <c r="CR96" i="3"/>
  <c r="CR24" i="3"/>
  <c r="CQ24" i="3"/>
  <c r="CQ147" i="3"/>
  <c r="CR147" i="3"/>
  <c r="CR22" i="3"/>
  <c r="CQ22" i="3"/>
  <c r="CQ137" i="3"/>
  <c r="CR137" i="3"/>
  <c r="CQ150" i="3"/>
  <c r="CR150" i="3"/>
  <c r="CR59" i="3"/>
  <c r="CQ59" i="3"/>
  <c r="CR72" i="3"/>
  <c r="CQ72" i="3"/>
  <c r="CQ21" i="3"/>
  <c r="CR21" i="3"/>
  <c r="CR160" i="3"/>
  <c r="CQ160" i="3"/>
  <c r="CR50" i="3"/>
  <c r="CQ50" i="3"/>
  <c r="CQ109" i="3"/>
  <c r="CR109" i="3"/>
  <c r="CQ145" i="3"/>
  <c r="CR145" i="3"/>
  <c r="CQ35" i="3"/>
  <c r="CR35" i="3"/>
  <c r="CQ192" i="3"/>
  <c r="CR192" i="3"/>
  <c r="CQ171" i="3"/>
  <c r="CR171" i="3"/>
  <c r="CQ43" i="3"/>
  <c r="CR43" i="3"/>
  <c r="CQ118" i="3"/>
  <c r="CR118" i="3"/>
  <c r="CR5" i="3"/>
  <c r="CQ5" i="3"/>
  <c r="CQ159" i="3"/>
  <c r="CR159" i="3"/>
  <c r="CQ121" i="3"/>
  <c r="CR121" i="3"/>
  <c r="CQ157" i="3"/>
  <c r="CR157" i="3"/>
  <c r="CQ124" i="3"/>
  <c r="CR124" i="3"/>
  <c r="CQ27" i="3"/>
  <c r="CR27" i="3"/>
  <c r="CQ63" i="3"/>
  <c r="CR63" i="3"/>
  <c r="CQ151" i="3"/>
  <c r="CR151" i="3"/>
  <c r="CQ164" i="3"/>
  <c r="CR164" i="3"/>
  <c r="CR54" i="3"/>
  <c r="CQ54" i="3"/>
  <c r="CR113" i="3"/>
  <c r="CQ113" i="3"/>
  <c r="CR126" i="3"/>
  <c r="CQ126" i="3"/>
  <c r="CR16" i="3"/>
  <c r="CQ16" i="3"/>
  <c r="CQ75" i="3"/>
  <c r="CR75" i="3"/>
  <c r="CR201" i="3"/>
  <c r="CQ201" i="3"/>
  <c r="CR83" i="3"/>
  <c r="CQ83" i="3"/>
  <c r="CQ184" i="3"/>
  <c r="CR184" i="3"/>
  <c r="CR40" i="3"/>
  <c r="CQ40" i="3"/>
  <c r="CQ189" i="3"/>
  <c r="CR189" i="3"/>
  <c r="CQ200" i="3"/>
  <c r="CR200" i="3"/>
  <c r="CQ187" i="3"/>
  <c r="CR187" i="3"/>
  <c r="CQ161" i="3"/>
  <c r="CR161" i="3"/>
  <c r="CQ115" i="3"/>
  <c r="CR115" i="3"/>
  <c r="CQ74" i="3"/>
  <c r="CR74" i="3"/>
  <c r="CQ120" i="3"/>
  <c r="CR120" i="3"/>
  <c r="CR28" i="3"/>
  <c r="CQ28" i="3"/>
  <c r="CQ8" i="3"/>
  <c r="CR8" i="3"/>
  <c r="CQ177" i="3"/>
  <c r="CR177" i="3"/>
  <c r="CQ136" i="3"/>
  <c r="CR136" i="3"/>
  <c r="CQ98" i="3"/>
  <c r="CR98" i="3"/>
  <c r="CR133" i="3"/>
  <c r="CQ133" i="3"/>
  <c r="CQ134" i="3"/>
  <c r="CR134" i="3"/>
  <c r="CQ119" i="3"/>
  <c r="CR119" i="3"/>
  <c r="CQ168" i="3"/>
  <c r="CR168" i="3"/>
  <c r="CQ140" i="3"/>
  <c r="CR140" i="3"/>
  <c r="CR23" i="3"/>
  <c r="CQ23" i="3"/>
  <c r="CQ188" i="3"/>
  <c r="CR188" i="3"/>
  <c r="CQ167" i="3"/>
  <c r="CR167" i="3"/>
  <c r="CR183" i="3"/>
  <c r="CQ183" i="3"/>
  <c r="CQ70" i="3"/>
  <c r="CR70" i="3"/>
  <c r="CQ191" i="3"/>
  <c r="CR191" i="3"/>
  <c r="CR14" i="3"/>
  <c r="CQ14" i="3"/>
  <c r="CQ73" i="3"/>
  <c r="CR73" i="3"/>
  <c r="CQ86" i="3"/>
  <c r="CR86" i="3"/>
  <c r="CQ53" i="3"/>
  <c r="CR53" i="3"/>
  <c r="CQ197" i="3"/>
  <c r="CR197" i="3"/>
  <c r="CQ79" i="3"/>
  <c r="CR79" i="3"/>
  <c r="CQ166" i="3"/>
  <c r="CR166" i="3"/>
  <c r="CQ105" i="3"/>
  <c r="CR105" i="3"/>
  <c r="CQ67" i="3"/>
  <c r="CR67" i="3"/>
  <c r="CQ87" i="3"/>
  <c r="CR87" i="3"/>
  <c r="CQ49" i="3"/>
  <c r="CR49" i="3"/>
  <c r="CQ11" i="3"/>
  <c r="CR11" i="3"/>
  <c r="CQ47" i="3"/>
  <c r="CR47" i="3"/>
  <c r="CQ173" i="3"/>
  <c r="CR173" i="3"/>
  <c r="CQ9" i="3"/>
  <c r="CR9" i="3"/>
  <c r="CQ128" i="3"/>
  <c r="CR128" i="3"/>
  <c r="CR18" i="3"/>
  <c r="CQ18" i="3"/>
  <c r="CR77" i="3"/>
  <c r="CQ77" i="3"/>
  <c r="CR90" i="3"/>
  <c r="CQ90" i="3"/>
  <c r="CR39" i="3"/>
  <c r="CQ39" i="3"/>
  <c r="CR111" i="3"/>
  <c r="CQ111" i="3"/>
  <c r="CR60" i="3"/>
  <c r="CQ60" i="3"/>
  <c r="CR181" i="3"/>
  <c r="CQ181" i="3"/>
  <c r="CQ127" i="3"/>
  <c r="CR127" i="3"/>
  <c r="CQ17" i="3"/>
  <c r="CR17" i="3"/>
  <c r="CQ158" i="3"/>
  <c r="CR158" i="3"/>
  <c r="CQ61" i="3"/>
  <c r="CR61" i="3"/>
  <c r="CQ7" i="3"/>
  <c r="CR7" i="3"/>
  <c r="CQ84" i="3"/>
  <c r="CR84" i="3"/>
  <c r="CQ56" i="3"/>
  <c r="CR56" i="3"/>
  <c r="CR92" i="3"/>
  <c r="CQ92" i="3"/>
  <c r="CQ170" i="3"/>
  <c r="CR170" i="3"/>
  <c r="CQ10" i="3"/>
  <c r="CR10" i="3"/>
  <c r="CQ31" i="3"/>
  <c r="CR31" i="3"/>
  <c r="CQ103" i="3"/>
  <c r="CR103" i="3"/>
  <c r="CQ64" i="3"/>
  <c r="CR64" i="3"/>
  <c r="CQ29" i="3"/>
  <c r="CR29" i="3"/>
  <c r="CQ155" i="3"/>
  <c r="CR155" i="3"/>
  <c r="CQ110" i="3"/>
  <c r="CR110" i="3"/>
  <c r="CR169" i="3"/>
  <c r="CQ169" i="3"/>
  <c r="CQ185" i="3"/>
  <c r="CR185" i="3"/>
  <c r="CQ131" i="3"/>
  <c r="CR131" i="3"/>
  <c r="CQ144" i="3"/>
  <c r="CR144" i="3"/>
  <c r="CR34" i="3"/>
  <c r="CQ34" i="3"/>
  <c r="CQ93" i="3"/>
  <c r="CR93" i="3"/>
  <c r="CQ186" i="3"/>
  <c r="CR186" i="3"/>
  <c r="CR42" i="3"/>
  <c r="CQ42" i="3"/>
  <c r="CQ101" i="3"/>
  <c r="CR101" i="3"/>
  <c r="CQ202" i="3"/>
  <c r="CR202" i="3"/>
  <c r="CQ122" i="3"/>
  <c r="CR122" i="3"/>
  <c r="CQ148" i="3"/>
  <c r="CR148" i="3"/>
  <c r="CQ94" i="3"/>
  <c r="CR94" i="3"/>
  <c r="CQ112" i="3"/>
  <c r="CR112" i="3"/>
  <c r="CQ66" i="3"/>
  <c r="CR66" i="3"/>
  <c r="CQ125" i="3"/>
  <c r="CR125" i="3"/>
  <c r="CQ106" i="3"/>
  <c r="CR106" i="3"/>
  <c r="CR44" i="3"/>
  <c r="CQ44" i="3"/>
  <c r="CQ141" i="3"/>
  <c r="CR141" i="3"/>
  <c r="CQ6" i="3"/>
  <c r="CR6" i="3"/>
  <c r="CQ180" i="3"/>
  <c r="CR180" i="3"/>
  <c r="CQ175" i="3"/>
  <c r="CR175" i="3"/>
  <c r="CQ152" i="3"/>
  <c r="CR152" i="3"/>
  <c r="CQ19" i="3"/>
  <c r="CR19" i="3"/>
  <c r="CQ165" i="3"/>
  <c r="CR165" i="3"/>
  <c r="CQ132" i="3"/>
  <c r="CR132" i="3"/>
  <c r="CR41" i="3"/>
  <c r="CQ41" i="3"/>
  <c r="CR4" i="3"/>
  <c r="CQ4" i="3"/>
  <c r="CR88" i="3"/>
  <c r="CQ88" i="3"/>
  <c r="CR142" i="3"/>
  <c r="CQ142" i="3"/>
  <c r="CR32" i="3"/>
  <c r="CQ32" i="3"/>
  <c r="CQ91" i="3"/>
  <c r="CR91" i="3"/>
  <c r="CQ99" i="3"/>
  <c r="CR99" i="3"/>
  <c r="CR12" i="3"/>
  <c r="CQ12" i="3"/>
  <c r="CQ174" i="3"/>
  <c r="CR174" i="3"/>
  <c r="CR30" i="3"/>
  <c r="CQ30" i="3"/>
  <c r="CQ135" i="3"/>
  <c r="CR135" i="3"/>
  <c r="CR38" i="3"/>
  <c r="CQ38" i="3"/>
  <c r="CQ153" i="3"/>
  <c r="CR153" i="3"/>
  <c r="CR20" i="3"/>
  <c r="CQ20" i="3"/>
  <c r="CQ107" i="3"/>
  <c r="CR107" i="3"/>
  <c r="CQ190" i="3"/>
  <c r="CR190" i="3"/>
  <c r="CQ51" i="3"/>
  <c r="CR51" i="3"/>
  <c r="CQ33" i="3"/>
  <c r="CR33" i="3"/>
  <c r="CT17" i="3" l="1"/>
  <c r="CT156" i="3"/>
  <c r="CT188" i="3"/>
  <c r="CT185" i="3"/>
  <c r="CT172" i="3"/>
  <c r="CT66" i="3"/>
  <c r="CT137" i="3"/>
  <c r="CT180" i="3"/>
  <c r="CT146" i="3"/>
  <c r="CT50" i="3"/>
  <c r="CT153" i="3"/>
  <c r="CT192" i="3"/>
  <c r="CT176" i="3"/>
  <c r="CT160" i="3"/>
  <c r="CT138" i="3"/>
  <c r="CT106" i="3"/>
  <c r="CT74" i="3"/>
  <c r="CT42" i="3"/>
  <c r="CT201" i="3"/>
  <c r="CT97" i="3"/>
  <c r="CT193" i="3"/>
  <c r="CT161" i="3"/>
  <c r="CT121" i="3"/>
  <c r="CT81" i="3"/>
  <c r="CT65" i="3"/>
  <c r="CT89" i="3"/>
  <c r="CT41" i="3"/>
  <c r="CT57" i="3"/>
  <c r="CT7" i="3"/>
  <c r="CT202" i="3"/>
  <c r="CT194" i="3"/>
  <c r="CT186" i="3"/>
  <c r="CT166" i="3"/>
  <c r="CT150" i="3"/>
  <c r="CT118" i="3"/>
  <c r="CT86" i="3"/>
  <c r="CT54" i="3"/>
  <c r="CT22" i="3"/>
  <c r="CT189" i="3"/>
  <c r="CT157" i="3"/>
  <c r="CT125" i="3"/>
  <c r="CT93" i="3"/>
  <c r="CT45" i="3"/>
  <c r="CT4" i="3"/>
  <c r="CT27" i="3"/>
  <c r="CT43" i="3"/>
  <c r="CT59" i="3"/>
  <c r="CT75" i="3"/>
  <c r="CT91" i="3"/>
  <c r="CT107" i="3"/>
  <c r="CT123" i="3"/>
  <c r="CT139" i="3"/>
  <c r="CT155" i="3"/>
  <c r="CT171" i="3"/>
  <c r="CT187" i="3"/>
  <c r="CT12" i="3"/>
  <c r="CT28" i="3"/>
  <c r="CT44" i="3"/>
  <c r="CT60" i="3"/>
  <c r="CT76" i="3"/>
  <c r="CT92" i="3"/>
  <c r="CT108" i="3"/>
  <c r="CT124" i="3"/>
  <c r="CT148" i="3"/>
  <c r="CT34" i="3"/>
  <c r="CT98" i="3"/>
  <c r="CT5" i="3"/>
  <c r="CT130" i="3"/>
  <c r="CT114" i="3"/>
  <c r="CT196" i="3"/>
  <c r="CT164" i="3"/>
  <c r="CT82" i="3"/>
  <c r="CT18" i="3"/>
  <c r="CT200" i="3"/>
  <c r="CT184" i="3"/>
  <c r="CT168" i="3"/>
  <c r="CT152" i="3"/>
  <c r="CT122" i="3"/>
  <c r="CT90" i="3"/>
  <c r="CT58" i="3"/>
  <c r="CT26" i="3"/>
  <c r="CT169" i="3"/>
  <c r="CT10" i="3"/>
  <c r="CT177" i="3"/>
  <c r="CT145" i="3"/>
  <c r="CT129" i="3"/>
  <c r="CT113" i="3"/>
  <c r="CT105" i="3"/>
  <c r="CT25" i="3"/>
  <c r="CT73" i="3"/>
  <c r="CT178" i="3"/>
  <c r="CT49" i="3"/>
  <c r="CT15" i="3"/>
  <c r="CT198" i="3"/>
  <c r="CT190" i="3"/>
  <c r="CT182" i="3"/>
  <c r="CT170" i="3"/>
  <c r="CT162" i="3"/>
  <c r="CT154" i="3"/>
  <c r="CT142" i="3"/>
  <c r="CT126" i="3"/>
  <c r="CT110" i="3"/>
  <c r="CT94" i="3"/>
  <c r="CT78" i="3"/>
  <c r="CT62" i="3"/>
  <c r="CT46" i="3"/>
  <c r="CT30" i="3"/>
  <c r="CT14" i="3"/>
  <c r="CT197" i="3"/>
  <c r="CT181" i="3"/>
  <c r="CT165" i="3"/>
  <c r="CT149" i="3"/>
  <c r="CT133" i="3"/>
  <c r="CT117" i="3"/>
  <c r="CT101" i="3"/>
  <c r="CT85" i="3"/>
  <c r="CT69" i="3"/>
  <c r="CT53" i="3"/>
  <c r="CT37" i="3"/>
  <c r="CT21" i="3"/>
  <c r="CT11" i="3"/>
  <c r="CT23" i="3"/>
  <c r="CT31" i="3"/>
  <c r="CT39" i="3"/>
  <c r="CT47" i="3"/>
  <c r="CT55" i="3"/>
  <c r="CT63" i="3"/>
  <c r="CT71" i="3"/>
  <c r="CT79" i="3"/>
  <c r="CT87" i="3"/>
  <c r="CT95" i="3"/>
  <c r="CT103" i="3"/>
  <c r="CT111" i="3"/>
  <c r="CT119" i="3"/>
  <c r="CT127" i="3"/>
  <c r="CT135" i="3"/>
  <c r="CT143" i="3"/>
  <c r="CT151" i="3"/>
  <c r="CT159" i="3"/>
  <c r="CT167" i="3"/>
  <c r="CT175" i="3"/>
  <c r="CT183" i="3"/>
  <c r="CT191" i="3"/>
  <c r="CT199" i="3"/>
  <c r="CT8" i="3"/>
  <c r="CT16" i="3"/>
  <c r="CT24" i="3"/>
  <c r="CT32" i="3"/>
  <c r="CT40" i="3"/>
  <c r="CT48" i="3"/>
  <c r="CT56" i="3"/>
  <c r="CT64" i="3"/>
  <c r="CT72" i="3"/>
  <c r="CT80" i="3"/>
  <c r="CT88" i="3"/>
  <c r="CT96" i="3"/>
  <c r="CT104" i="3"/>
  <c r="CT112" i="3"/>
  <c r="CT120" i="3"/>
  <c r="CT128" i="3"/>
  <c r="CT136" i="3"/>
  <c r="CT144" i="3"/>
  <c r="CT9" i="3"/>
  <c r="CT33" i="3"/>
  <c r="CT174" i="3"/>
  <c r="CT158" i="3"/>
  <c r="CT134" i="3"/>
  <c r="CT102" i="3"/>
  <c r="CT70" i="3"/>
  <c r="CT38" i="3"/>
  <c r="CT6" i="3"/>
  <c r="CT173" i="3"/>
  <c r="CT141" i="3"/>
  <c r="CT109" i="3"/>
  <c r="CT77" i="3"/>
  <c r="CT61" i="3"/>
  <c r="CT29" i="3"/>
  <c r="CT19" i="3"/>
  <c r="CT35" i="3"/>
  <c r="CT51" i="3"/>
  <c r="CT67" i="3"/>
  <c r="CT83" i="3"/>
  <c r="CT99" i="3"/>
  <c r="CT115" i="3"/>
  <c r="CT131" i="3"/>
  <c r="CT147" i="3"/>
  <c r="CT163" i="3"/>
  <c r="CT179" i="3"/>
  <c r="CT195" i="3"/>
  <c r="CT203" i="3"/>
  <c r="CT20" i="3"/>
  <c r="CT36" i="3"/>
  <c r="CT52" i="3"/>
  <c r="CT68" i="3"/>
  <c r="CT84" i="3"/>
  <c r="CT100" i="3"/>
  <c r="CT116" i="3"/>
  <c r="CT132" i="3"/>
  <c r="CT140" i="3"/>
  <c r="CT13" i="3"/>
  <c r="CV9" i="3"/>
  <c r="CV182" i="3"/>
  <c r="CV198" i="3"/>
  <c r="CV190" i="3"/>
  <c r="CV124" i="3"/>
  <c r="CV76" i="3"/>
  <c r="CV28" i="3"/>
  <c r="CV60" i="3"/>
  <c r="CV203" i="3"/>
  <c r="CV194" i="3"/>
  <c r="CV178" i="3"/>
  <c r="CV162" i="3"/>
  <c r="CV132" i="3"/>
  <c r="CV100" i="3"/>
  <c r="CV68" i="3"/>
  <c r="CV36" i="3"/>
  <c r="CV179" i="3"/>
  <c r="CV199" i="3"/>
  <c r="CV164" i="3"/>
  <c r="CV4" i="3"/>
  <c r="CV200" i="3"/>
  <c r="CV192" i="3"/>
  <c r="CV184" i="3"/>
  <c r="CV176" i="3"/>
  <c r="CV168" i="3"/>
  <c r="CV152" i="3"/>
  <c r="CV136" i="3"/>
  <c r="CV120" i="3"/>
  <c r="CV104" i="3"/>
  <c r="CV88" i="3"/>
  <c r="CV72" i="3"/>
  <c r="CV56" i="3"/>
  <c r="CV40" i="3"/>
  <c r="CV24" i="3"/>
  <c r="CV8" i="3"/>
  <c r="CV187" i="3"/>
  <c r="CV111" i="3"/>
  <c r="CV95" i="3"/>
  <c r="CV71" i="3"/>
  <c r="CV175" i="3"/>
  <c r="CV151" i="3"/>
  <c r="CV119" i="3"/>
  <c r="CV87" i="3"/>
  <c r="CV55" i="3"/>
  <c r="CV163" i="3"/>
  <c r="CV147" i="3"/>
  <c r="CV131" i="3"/>
  <c r="CV115" i="3"/>
  <c r="CV99" i="3"/>
  <c r="CV83" i="3"/>
  <c r="CV67" i="3"/>
  <c r="CV43" i="3"/>
  <c r="CV47" i="3"/>
  <c r="CV31" i="3"/>
  <c r="CV23" i="3"/>
  <c r="CV11" i="3"/>
  <c r="CV21" i="3"/>
  <c r="CV29" i="3"/>
  <c r="CV37" i="3"/>
  <c r="CV45" i="3"/>
  <c r="CV53" i="3"/>
  <c r="CV61" i="3"/>
  <c r="CV69" i="3"/>
  <c r="CV77" i="3"/>
  <c r="CV85" i="3"/>
  <c r="CV93" i="3"/>
  <c r="CV101" i="3"/>
  <c r="CV109" i="3"/>
  <c r="CV117" i="3"/>
  <c r="CV125" i="3"/>
  <c r="CV133" i="3"/>
  <c r="CV141" i="3"/>
  <c r="CV149" i="3"/>
  <c r="CV157" i="3"/>
  <c r="CV165" i="3"/>
  <c r="CV173" i="3"/>
  <c r="CV181" i="3"/>
  <c r="CV189" i="3"/>
  <c r="CV197" i="3"/>
  <c r="CV10" i="3"/>
  <c r="CV18" i="3"/>
  <c r="CV26" i="3"/>
  <c r="CV34" i="3"/>
  <c r="CV42" i="3"/>
  <c r="CV50" i="3"/>
  <c r="CV58" i="3"/>
  <c r="CV66" i="3"/>
  <c r="CV74" i="3"/>
  <c r="CV82" i="3"/>
  <c r="CV90" i="3"/>
  <c r="CV98" i="3"/>
  <c r="CV106" i="3"/>
  <c r="CV114" i="3"/>
  <c r="CV122" i="3"/>
  <c r="CV130" i="3"/>
  <c r="CV138" i="3"/>
  <c r="CV146" i="3"/>
  <c r="CV154" i="3"/>
  <c r="CV19" i="3"/>
  <c r="CV7" i="3"/>
  <c r="CV201" i="3"/>
  <c r="CV156" i="3"/>
  <c r="CV166" i="3"/>
  <c r="CV174" i="3"/>
  <c r="CV140" i="3"/>
  <c r="CV108" i="3"/>
  <c r="CV44" i="3"/>
  <c r="CV92" i="3"/>
  <c r="CV12" i="3"/>
  <c r="CV202" i="3"/>
  <c r="CV186" i="3"/>
  <c r="CV170" i="3"/>
  <c r="CV148" i="3"/>
  <c r="CV116" i="3"/>
  <c r="CV84" i="3"/>
  <c r="CV52" i="3"/>
  <c r="CV191" i="3"/>
  <c r="CV20" i="3"/>
  <c r="CV159" i="3"/>
  <c r="CV127" i="3"/>
  <c r="CV5" i="3"/>
  <c r="CV196" i="3"/>
  <c r="CV188" i="3"/>
  <c r="CV180" i="3"/>
  <c r="CV172" i="3"/>
  <c r="CV160" i="3"/>
  <c r="CV144" i="3"/>
  <c r="CV128" i="3"/>
  <c r="CV112" i="3"/>
  <c r="CV96" i="3"/>
  <c r="CV80" i="3"/>
  <c r="CV64" i="3"/>
  <c r="CV48" i="3"/>
  <c r="CV32" i="3"/>
  <c r="CV16" i="3"/>
  <c r="CV195" i="3"/>
  <c r="CV171" i="3"/>
  <c r="CV143" i="3"/>
  <c r="CV79" i="3"/>
  <c r="CV183" i="3"/>
  <c r="CV167" i="3"/>
  <c r="CV135" i="3"/>
  <c r="CV103" i="3"/>
  <c r="CV63" i="3"/>
  <c r="CV51" i="3"/>
  <c r="CV155" i="3"/>
  <c r="CV139" i="3"/>
  <c r="CV123" i="3"/>
  <c r="CV107" i="3"/>
  <c r="CV91" i="3"/>
  <c r="CV75" i="3"/>
  <c r="CV59" i="3"/>
  <c r="CV39" i="3"/>
  <c r="CV35" i="3"/>
  <c r="CV27" i="3"/>
  <c r="CV17" i="3"/>
  <c r="CV13" i="3"/>
  <c r="CV25" i="3"/>
  <c r="CV33" i="3"/>
  <c r="CV41" i="3"/>
  <c r="CV49" i="3"/>
  <c r="CV57" i="3"/>
  <c r="CV65" i="3"/>
  <c r="CV73" i="3"/>
  <c r="CV81" i="3"/>
  <c r="CV89" i="3"/>
  <c r="CV97" i="3"/>
  <c r="CV105" i="3"/>
  <c r="CV113" i="3"/>
  <c r="CV121" i="3"/>
  <c r="CV129" i="3"/>
  <c r="CV137" i="3"/>
  <c r="CV145" i="3"/>
  <c r="CV153" i="3"/>
  <c r="CV161" i="3"/>
  <c r="CV169" i="3"/>
  <c r="CV177" i="3"/>
  <c r="CV185" i="3"/>
  <c r="CV193" i="3"/>
  <c r="CV6" i="3"/>
  <c r="CV14" i="3"/>
  <c r="CV22" i="3"/>
  <c r="CV30" i="3"/>
  <c r="CV38" i="3"/>
  <c r="CV46" i="3"/>
  <c r="CV54" i="3"/>
  <c r="CV62" i="3"/>
  <c r="CV70" i="3"/>
  <c r="CV78" i="3"/>
  <c r="CV86" i="3"/>
  <c r="CV94" i="3"/>
  <c r="CV102" i="3"/>
  <c r="CV110" i="3"/>
  <c r="CV118" i="3"/>
  <c r="CV126" i="3"/>
  <c r="CV134" i="3"/>
  <c r="CV142" i="3"/>
  <c r="CV150" i="3"/>
  <c r="CV158" i="3"/>
  <c r="CV15" i="3"/>
  <c r="CW155" i="3" l="1"/>
  <c r="CW140" i="3"/>
  <c r="CW19" i="3"/>
  <c r="CW76" i="3"/>
  <c r="CW6" i="3"/>
  <c r="CW158" i="3"/>
  <c r="CW187" i="3"/>
  <c r="CW70" i="3"/>
  <c r="CW198" i="3"/>
  <c r="CW166" i="3"/>
  <c r="CW124" i="3"/>
  <c r="CW203" i="3"/>
  <c r="CW139" i="3"/>
  <c r="CW75" i="3"/>
  <c r="CW22" i="3"/>
  <c r="CW202" i="3"/>
  <c r="CW186" i="3"/>
  <c r="CW170" i="3"/>
  <c r="CW154" i="3"/>
  <c r="CW132" i="3"/>
  <c r="CW100" i="3"/>
  <c r="CW65" i="3"/>
  <c r="CW179" i="3"/>
  <c r="CW147" i="3"/>
  <c r="CW115" i="3"/>
  <c r="CW83" i="3"/>
  <c r="CW62" i="3"/>
  <c r="CW30" i="3"/>
  <c r="CW43" i="3"/>
  <c r="CW32" i="3"/>
  <c r="CW40" i="3"/>
  <c r="CW48" i="3"/>
  <c r="CW56" i="3"/>
  <c r="CW64" i="3"/>
  <c r="CW51" i="3"/>
  <c r="CW67" i="3"/>
  <c r="CW77" i="3"/>
  <c r="CW85" i="3"/>
  <c r="CW93" i="3"/>
  <c r="CW101" i="3"/>
  <c r="CW109" i="3"/>
  <c r="CW117" i="3"/>
  <c r="CW125" i="3"/>
  <c r="CW133" i="3"/>
  <c r="CW141" i="3"/>
  <c r="CW149" i="3"/>
  <c r="CW157" i="3"/>
  <c r="CW165" i="3"/>
  <c r="CW173" i="3"/>
  <c r="CW181" i="3"/>
  <c r="CW189" i="3"/>
  <c r="CW197" i="3"/>
  <c r="CW53" i="3"/>
  <c r="CW69" i="3"/>
  <c r="CW78" i="3"/>
  <c r="CW86" i="3"/>
  <c r="CW94" i="3"/>
  <c r="CW102" i="3"/>
  <c r="CW110" i="3"/>
  <c r="CW118" i="3"/>
  <c r="CW126" i="3"/>
  <c r="CW134" i="3"/>
  <c r="CW142" i="3"/>
  <c r="CW5" i="3"/>
  <c r="CW196" i="3"/>
  <c r="CW188" i="3"/>
  <c r="CW180" i="3"/>
  <c r="CW172" i="3"/>
  <c r="CW164" i="3"/>
  <c r="CW156" i="3"/>
  <c r="CW148" i="3"/>
  <c r="CW136" i="3"/>
  <c r="CW120" i="3"/>
  <c r="CW104" i="3"/>
  <c r="CW88" i="3"/>
  <c r="CW72" i="3"/>
  <c r="CW199" i="3"/>
  <c r="CW183" i="3"/>
  <c r="CW167" i="3"/>
  <c r="CW151" i="3"/>
  <c r="CW135" i="3"/>
  <c r="CW119" i="3"/>
  <c r="CW103" i="3"/>
  <c r="CW87" i="3"/>
  <c r="CW71" i="3"/>
  <c r="CW66" i="3"/>
  <c r="CW50" i="3"/>
  <c r="CW34" i="3"/>
  <c r="CW18" i="3"/>
  <c r="CW47" i="3"/>
  <c r="CW31" i="3"/>
  <c r="CW15" i="3"/>
  <c r="CW28" i="3"/>
  <c r="CW20" i="3"/>
  <c r="CW12" i="3"/>
  <c r="CW49" i="3"/>
  <c r="CW37" i="3"/>
  <c r="CW29" i="3"/>
  <c r="CW21" i="3"/>
  <c r="CW13" i="3"/>
  <c r="CW38" i="3"/>
  <c r="CW4" i="3"/>
  <c r="CW174" i="3"/>
  <c r="CW91" i="3"/>
  <c r="CW190" i="3"/>
  <c r="CW108" i="3"/>
  <c r="CW123" i="3"/>
  <c r="CW35" i="3"/>
  <c r="CW182" i="3"/>
  <c r="CW150" i="3"/>
  <c r="CW92" i="3"/>
  <c r="CW171" i="3"/>
  <c r="CW107" i="3"/>
  <c r="CW54" i="3"/>
  <c r="CW11" i="3"/>
  <c r="CW194" i="3"/>
  <c r="CW178" i="3"/>
  <c r="CW162" i="3"/>
  <c r="CW146" i="3"/>
  <c r="CW116" i="3"/>
  <c r="CW84" i="3"/>
  <c r="CW195" i="3"/>
  <c r="CW163" i="3"/>
  <c r="CW131" i="3"/>
  <c r="CW99" i="3"/>
  <c r="CW63" i="3"/>
  <c r="CW46" i="3"/>
  <c r="CW14" i="3"/>
  <c r="CW27" i="3"/>
  <c r="CW36" i="3"/>
  <c r="CW44" i="3"/>
  <c r="CW52" i="3"/>
  <c r="CW60" i="3"/>
  <c r="CW68" i="3"/>
  <c r="CW59" i="3"/>
  <c r="CW73" i="3"/>
  <c r="CW81" i="3"/>
  <c r="CW89" i="3"/>
  <c r="CW97" i="3"/>
  <c r="CW105" i="3"/>
  <c r="CW113" i="3"/>
  <c r="CW121" i="3"/>
  <c r="CW129" i="3"/>
  <c r="CW137" i="3"/>
  <c r="CW145" i="3"/>
  <c r="CW153" i="3"/>
  <c r="CW161" i="3"/>
  <c r="CW169" i="3"/>
  <c r="CW177" i="3"/>
  <c r="CW185" i="3"/>
  <c r="CW193" i="3"/>
  <c r="CW201" i="3"/>
  <c r="CW61" i="3"/>
  <c r="CW74" i="3"/>
  <c r="CW82" i="3"/>
  <c r="CW90" i="3"/>
  <c r="CW98" i="3"/>
  <c r="CW106" i="3"/>
  <c r="CW114" i="3"/>
  <c r="CW122" i="3"/>
  <c r="CW130" i="3"/>
  <c r="CW138" i="3"/>
  <c r="CW45" i="3"/>
  <c r="CW200" i="3"/>
  <c r="CW192" i="3"/>
  <c r="CW184" i="3"/>
  <c r="CW176" i="3"/>
  <c r="CW168" i="3"/>
  <c r="CW160" i="3"/>
  <c r="CW152" i="3"/>
  <c r="CW144" i="3"/>
  <c r="CW128" i="3"/>
  <c r="CW112" i="3"/>
  <c r="CW96" i="3"/>
  <c r="CW80" i="3"/>
  <c r="CW57" i="3"/>
  <c r="CW191" i="3"/>
  <c r="CW175" i="3"/>
  <c r="CW159" i="3"/>
  <c r="CW143" i="3"/>
  <c r="CW127" i="3"/>
  <c r="CW111" i="3"/>
  <c r="CW95" i="3"/>
  <c r="CW79" i="3"/>
  <c r="CW55" i="3"/>
  <c r="CW58" i="3"/>
  <c r="CW42" i="3"/>
  <c r="CW26" i="3"/>
  <c r="CW10" i="3"/>
  <c r="CW39" i="3"/>
  <c r="CW23" i="3"/>
  <c r="CW7" i="3"/>
  <c r="CW24" i="3"/>
  <c r="CW16" i="3"/>
  <c r="CW8" i="3"/>
  <c r="CW41" i="3"/>
  <c r="CW33" i="3"/>
  <c r="CW25" i="3"/>
  <c r="CW17" i="3"/>
  <c r="CW9" i="3"/>
  <c r="CU143" i="3"/>
  <c r="CU191" i="3"/>
  <c r="CU199" i="3"/>
  <c r="CU167" i="3"/>
  <c r="CU151" i="3"/>
  <c r="CU135" i="3"/>
  <c r="CU103" i="3"/>
  <c r="CU203" i="3"/>
  <c r="CU187" i="3"/>
  <c r="CU171" i="3"/>
  <c r="CU155" i="3"/>
  <c r="CU139" i="3"/>
  <c r="CU111" i="3"/>
  <c r="CU196" i="3"/>
  <c r="CU123" i="3"/>
  <c r="CU107" i="3"/>
  <c r="CU91" i="3"/>
  <c r="CU69" i="3"/>
  <c r="CU140" i="3"/>
  <c r="CU201" i="3"/>
  <c r="CU193" i="3"/>
  <c r="CU185" i="3"/>
  <c r="CU177" i="3"/>
  <c r="CU169" i="3"/>
  <c r="CU161" i="3"/>
  <c r="CU153" i="3"/>
  <c r="CU145" i="3"/>
  <c r="CU137" i="3"/>
  <c r="CU129" i="3"/>
  <c r="CU121" i="3"/>
  <c r="CU113" i="3"/>
  <c r="CU105" i="3"/>
  <c r="CU97" i="3"/>
  <c r="CU89" i="3"/>
  <c r="CU81" i="3"/>
  <c r="CU65" i="3"/>
  <c r="CU22" i="3"/>
  <c r="CU75" i="3"/>
  <c r="CU67" i="3"/>
  <c r="CU59" i="3"/>
  <c r="CU33" i="3"/>
  <c r="CU188" i="3"/>
  <c r="CU180" i="3"/>
  <c r="CU57" i="3"/>
  <c r="CU45" i="3"/>
  <c r="CU29" i="3"/>
  <c r="CU200" i="3"/>
  <c r="CU184" i="3"/>
  <c r="CU164" i="3"/>
  <c r="CU128" i="3"/>
  <c r="CU47" i="3"/>
  <c r="CU39" i="3"/>
  <c r="CU31" i="3"/>
  <c r="CU18" i="3"/>
  <c r="CU202" i="3"/>
  <c r="CU194" i="3"/>
  <c r="CU186" i="3"/>
  <c r="CU178" i="3"/>
  <c r="CU168" i="3"/>
  <c r="CU152" i="3"/>
  <c r="CU136" i="3"/>
  <c r="CU132" i="3"/>
  <c r="CU170" i="3"/>
  <c r="CU162" i="3"/>
  <c r="CU154" i="3"/>
  <c r="CU146" i="3"/>
  <c r="CU138" i="3"/>
  <c r="CU130" i="3"/>
  <c r="CU118" i="3"/>
  <c r="CU110" i="3"/>
  <c r="CU60" i="3"/>
  <c r="CU106" i="3"/>
  <c r="CU88" i="3"/>
  <c r="CU124" i="3"/>
  <c r="CU116" i="3"/>
  <c r="CU108" i="3"/>
  <c r="CU100" i="3"/>
  <c r="CU92" i="3"/>
  <c r="CU76" i="3"/>
  <c r="CU90" i="3"/>
  <c r="CU82" i="3"/>
  <c r="CU68" i="3"/>
  <c r="CU36" i="3"/>
  <c r="CU64" i="3"/>
  <c r="CU48" i="3"/>
  <c r="CU4" i="3"/>
  <c r="DA4" i="3" s="1"/>
  <c r="CU70" i="3"/>
  <c r="CU62" i="3"/>
  <c r="CU54" i="3"/>
  <c r="CU46" i="3"/>
  <c r="CU38" i="3"/>
  <c r="CU16" i="3"/>
  <c r="CU32" i="3"/>
  <c r="CU8" i="3"/>
  <c r="CU9" i="3"/>
  <c r="CU20" i="3"/>
  <c r="CU27" i="3"/>
  <c r="CU19" i="3"/>
  <c r="CU5" i="3"/>
  <c r="CU11" i="3"/>
  <c r="CU175" i="3"/>
  <c r="CU159" i="3"/>
  <c r="CU183" i="3"/>
  <c r="CU61" i="3"/>
  <c r="CU119" i="3"/>
  <c r="CU77" i="3"/>
  <c r="CU87" i="3"/>
  <c r="CU195" i="3"/>
  <c r="CU179" i="3"/>
  <c r="CU163" i="3"/>
  <c r="CU147" i="3"/>
  <c r="CU127" i="3"/>
  <c r="CU95" i="3"/>
  <c r="CU131" i="3"/>
  <c r="CU115" i="3"/>
  <c r="CU99" i="3"/>
  <c r="CU83" i="3"/>
  <c r="CU41" i="3"/>
  <c r="CU172" i="3"/>
  <c r="CU197" i="3"/>
  <c r="CU189" i="3"/>
  <c r="CU181" i="3"/>
  <c r="CU173" i="3"/>
  <c r="CU165" i="3"/>
  <c r="CU157" i="3"/>
  <c r="CU149" i="3"/>
  <c r="CU141" i="3"/>
  <c r="CU133" i="3"/>
  <c r="CU125" i="3"/>
  <c r="CU117" i="3"/>
  <c r="CU109" i="3"/>
  <c r="CU101" i="3"/>
  <c r="CU93" i="3"/>
  <c r="CU85" i="3"/>
  <c r="CU73" i="3"/>
  <c r="CU55" i="3"/>
  <c r="CU79" i="3"/>
  <c r="CU71" i="3"/>
  <c r="CU63" i="3"/>
  <c r="CU49" i="3"/>
  <c r="CU6" i="3"/>
  <c r="CU156" i="3"/>
  <c r="CU102" i="3"/>
  <c r="CU53" i="3"/>
  <c r="CU37" i="3"/>
  <c r="CU14" i="3"/>
  <c r="CU192" i="3"/>
  <c r="CU176" i="3"/>
  <c r="CU148" i="3"/>
  <c r="CU51" i="3"/>
  <c r="CU43" i="3"/>
  <c r="CU35" i="3"/>
  <c r="CU26" i="3"/>
  <c r="CU10" i="3"/>
  <c r="CU198" i="3"/>
  <c r="CU190" i="3"/>
  <c r="CU182" i="3"/>
  <c r="CU174" i="3"/>
  <c r="CU160" i="3"/>
  <c r="CU144" i="3"/>
  <c r="CU122" i="3"/>
  <c r="CU80" i="3"/>
  <c r="CU166" i="3"/>
  <c r="CU158" i="3"/>
  <c r="CU150" i="3"/>
  <c r="CU142" i="3"/>
  <c r="CU134" i="3"/>
  <c r="CU126" i="3"/>
  <c r="CU94" i="3"/>
  <c r="CU25" i="3"/>
  <c r="CU114" i="3"/>
  <c r="CU98" i="3"/>
  <c r="CU30" i="3"/>
  <c r="CU120" i="3"/>
  <c r="CU112" i="3"/>
  <c r="CU104" i="3"/>
  <c r="CU96" i="3"/>
  <c r="CU84" i="3"/>
  <c r="CU44" i="3"/>
  <c r="CU86" i="3"/>
  <c r="CU78" i="3"/>
  <c r="CU52" i="3"/>
  <c r="CU72" i="3"/>
  <c r="CU56" i="3"/>
  <c r="CU40" i="3"/>
  <c r="CU74" i="3"/>
  <c r="CU66" i="3"/>
  <c r="CU58" i="3"/>
  <c r="CU50" i="3"/>
  <c r="CU42" i="3"/>
  <c r="CU34" i="3"/>
  <c r="CU17" i="3"/>
  <c r="CU24" i="3"/>
  <c r="CU21" i="3"/>
  <c r="CU28" i="3"/>
  <c r="CU12" i="3"/>
  <c r="CU23" i="3"/>
  <c r="CU13" i="3"/>
  <c r="CU15" i="3"/>
  <c r="CU7" i="3"/>
  <c r="DC23" i="3" l="1"/>
  <c r="DB23" i="3"/>
  <c r="DA23" i="3"/>
  <c r="DB24" i="3"/>
  <c r="DA24" i="3"/>
  <c r="DC24" i="3"/>
  <c r="DA50" i="3"/>
  <c r="DC50" i="3"/>
  <c r="DB50" i="3"/>
  <c r="DA40" i="3"/>
  <c r="DB40" i="3"/>
  <c r="DC40" i="3"/>
  <c r="DB78" i="3"/>
  <c r="DA78" i="3"/>
  <c r="DC78" i="3"/>
  <c r="DC96" i="3"/>
  <c r="DA96" i="3"/>
  <c r="DB96" i="3"/>
  <c r="DB30" i="3"/>
  <c r="DA30" i="3"/>
  <c r="DC30" i="3"/>
  <c r="DB94" i="3"/>
  <c r="DA94" i="3"/>
  <c r="DC94" i="3"/>
  <c r="DB150" i="3"/>
  <c r="DA150" i="3"/>
  <c r="DC150" i="3"/>
  <c r="DA122" i="3"/>
  <c r="DB122" i="3"/>
  <c r="DC122" i="3"/>
  <c r="DC182" i="3"/>
  <c r="DA182" i="3"/>
  <c r="DB182" i="3"/>
  <c r="DC26" i="3"/>
  <c r="DB26" i="3"/>
  <c r="DA26" i="3"/>
  <c r="DC148" i="3"/>
  <c r="DB148" i="3"/>
  <c r="DA148" i="3"/>
  <c r="DB37" i="3"/>
  <c r="DC37" i="3"/>
  <c r="DA37" i="3"/>
  <c r="DB6" i="3"/>
  <c r="DC6" i="3"/>
  <c r="DA6" i="3"/>
  <c r="DC63" i="3"/>
  <c r="DA63" i="3"/>
  <c r="DB63" i="3"/>
  <c r="DA79" i="3"/>
  <c r="DC79" i="3"/>
  <c r="DB79" i="3"/>
  <c r="DC73" i="3"/>
  <c r="DA73" i="3"/>
  <c r="DB73" i="3"/>
  <c r="DB93" i="3"/>
  <c r="DC93" i="3"/>
  <c r="DA93" i="3"/>
  <c r="DA109" i="3"/>
  <c r="DC109" i="3"/>
  <c r="DB109" i="3"/>
  <c r="DC125" i="3"/>
  <c r="DB125" i="3"/>
  <c r="DA125" i="3"/>
  <c r="DB141" i="3"/>
  <c r="DC141" i="3"/>
  <c r="DA141" i="3"/>
  <c r="DA157" i="3"/>
  <c r="DC157" i="3"/>
  <c r="DB157" i="3"/>
  <c r="DC95" i="3"/>
  <c r="DA95" i="3"/>
  <c r="DB95" i="3"/>
  <c r="DB179" i="3"/>
  <c r="DC179" i="3"/>
  <c r="DA179" i="3"/>
  <c r="DC7" i="3"/>
  <c r="DA7" i="3"/>
  <c r="DB7" i="3"/>
  <c r="DC13" i="3"/>
  <c r="DB13" i="3"/>
  <c r="DA13" i="3"/>
  <c r="DB12" i="3"/>
  <c r="DC12" i="3"/>
  <c r="DA12" i="3"/>
  <c r="DB21" i="3"/>
  <c r="DC21" i="3"/>
  <c r="DA21" i="3"/>
  <c r="DB17" i="3"/>
  <c r="DA17" i="3"/>
  <c r="DC17" i="3"/>
  <c r="DA42" i="3"/>
  <c r="DC42" i="3"/>
  <c r="DB42" i="3"/>
  <c r="DB58" i="3"/>
  <c r="DA58" i="3"/>
  <c r="DC58" i="3"/>
  <c r="DA74" i="3"/>
  <c r="DB74" i="3"/>
  <c r="DC74" i="3"/>
  <c r="DC56" i="3"/>
  <c r="DB56" i="3"/>
  <c r="DA56" i="3"/>
  <c r="DC52" i="3"/>
  <c r="DA52" i="3"/>
  <c r="DB52" i="3"/>
  <c r="DC86" i="3"/>
  <c r="DB86" i="3"/>
  <c r="DA86" i="3"/>
  <c r="DB84" i="3"/>
  <c r="DA84" i="3"/>
  <c r="DC84" i="3"/>
  <c r="DC104" i="3"/>
  <c r="DB104" i="3"/>
  <c r="DA104" i="3"/>
  <c r="DB120" i="3"/>
  <c r="DA120" i="3"/>
  <c r="DC120" i="3"/>
  <c r="DA98" i="3"/>
  <c r="DC98" i="3"/>
  <c r="DB98" i="3"/>
  <c r="DA25" i="3"/>
  <c r="DB25" i="3"/>
  <c r="DC25" i="3"/>
  <c r="DB126" i="3"/>
  <c r="DA126" i="3"/>
  <c r="DC126" i="3"/>
  <c r="DB142" i="3"/>
  <c r="DC142" i="3"/>
  <c r="DA142" i="3"/>
  <c r="DC158" i="3"/>
  <c r="DA158" i="3"/>
  <c r="DB158" i="3"/>
  <c r="DC80" i="3"/>
  <c r="DB80" i="3"/>
  <c r="DA80" i="3"/>
  <c r="DB144" i="3"/>
  <c r="DA144" i="3"/>
  <c r="DC144" i="3"/>
  <c r="DB174" i="3"/>
  <c r="DC174" i="3"/>
  <c r="DA174" i="3"/>
  <c r="DB190" i="3"/>
  <c r="DA190" i="3"/>
  <c r="DC190" i="3"/>
  <c r="DC10" i="3"/>
  <c r="DB10" i="3"/>
  <c r="DA10" i="3"/>
  <c r="DB35" i="3"/>
  <c r="DA35" i="3"/>
  <c r="DC35" i="3"/>
  <c r="DA51" i="3"/>
  <c r="DB51" i="3"/>
  <c r="DC51" i="3"/>
  <c r="DC176" i="3"/>
  <c r="DB176" i="3"/>
  <c r="DA176" i="3"/>
  <c r="DB14" i="3"/>
  <c r="DC14" i="3"/>
  <c r="DA14" i="3"/>
  <c r="DC53" i="3"/>
  <c r="DB53" i="3"/>
  <c r="DA53" i="3"/>
  <c r="DC156" i="3"/>
  <c r="DA156" i="3"/>
  <c r="DB156" i="3"/>
  <c r="DC49" i="3"/>
  <c r="DA49" i="3"/>
  <c r="DB49" i="3"/>
  <c r="DC71" i="3"/>
  <c r="DA71" i="3"/>
  <c r="DB71" i="3"/>
  <c r="DA55" i="3"/>
  <c r="DC55" i="3"/>
  <c r="DB55" i="3"/>
  <c r="DA85" i="3"/>
  <c r="DC85" i="3"/>
  <c r="DB85" i="3"/>
  <c r="DC101" i="3"/>
  <c r="DB101" i="3"/>
  <c r="DA101" i="3"/>
  <c r="DB117" i="3"/>
  <c r="DC117" i="3"/>
  <c r="DA117" i="3"/>
  <c r="DA133" i="3"/>
  <c r="DC133" i="3"/>
  <c r="DB133" i="3"/>
  <c r="DC149" i="3"/>
  <c r="DB149" i="3"/>
  <c r="DA149" i="3"/>
  <c r="DB165" i="3"/>
  <c r="DC165" i="3"/>
  <c r="DA165" i="3"/>
  <c r="DA181" i="3"/>
  <c r="DC181" i="3"/>
  <c r="DB181" i="3"/>
  <c r="DC197" i="3"/>
  <c r="DB197" i="3"/>
  <c r="DA197" i="3"/>
  <c r="DB41" i="3"/>
  <c r="DA41" i="3"/>
  <c r="DC41" i="3"/>
  <c r="DA99" i="3"/>
  <c r="DC99" i="3"/>
  <c r="DB99" i="3"/>
  <c r="DB131" i="3"/>
  <c r="DC131" i="3"/>
  <c r="DA131" i="3"/>
  <c r="DA127" i="3"/>
  <c r="DB127" i="3"/>
  <c r="DC127" i="3"/>
  <c r="DC163" i="3"/>
  <c r="DA163" i="3"/>
  <c r="DB163" i="3"/>
  <c r="DC195" i="3"/>
  <c r="DA195" i="3"/>
  <c r="DB195" i="3"/>
  <c r="DC77" i="3"/>
  <c r="DB77" i="3"/>
  <c r="DA77" i="3"/>
  <c r="DB61" i="3"/>
  <c r="DC61" i="3"/>
  <c r="DA61" i="3"/>
  <c r="DA159" i="3"/>
  <c r="DC159" i="3"/>
  <c r="DB159" i="3"/>
  <c r="DA11" i="3"/>
  <c r="DC11" i="3"/>
  <c r="DB11" i="3"/>
  <c r="DC19" i="3"/>
  <c r="DB19" i="3"/>
  <c r="DA19" i="3"/>
  <c r="DA20" i="3"/>
  <c r="DC20" i="3"/>
  <c r="DB20" i="3"/>
  <c r="DA8" i="3"/>
  <c r="DC8" i="3"/>
  <c r="DB8" i="3"/>
  <c r="DA16" i="3"/>
  <c r="DC16" i="3"/>
  <c r="DB16" i="3"/>
  <c r="DB46" i="3"/>
  <c r="DA46" i="3"/>
  <c r="DC46" i="3"/>
  <c r="DA62" i="3"/>
  <c r="DC62" i="3"/>
  <c r="DB62" i="3"/>
  <c r="DC4" i="3"/>
  <c r="DB4" i="3"/>
  <c r="DA64" i="3"/>
  <c r="DB64" i="3"/>
  <c r="DC64" i="3"/>
  <c r="DA68" i="3"/>
  <c r="DB68" i="3"/>
  <c r="DC68" i="3"/>
  <c r="DB90" i="3"/>
  <c r="DA90" i="3"/>
  <c r="DC90" i="3"/>
  <c r="DA92" i="3"/>
  <c r="DB92" i="3"/>
  <c r="DC92" i="3"/>
  <c r="DB108" i="3"/>
  <c r="DC108" i="3"/>
  <c r="DA108" i="3"/>
  <c r="DC124" i="3"/>
  <c r="DA124" i="3"/>
  <c r="DB124" i="3"/>
  <c r="DC106" i="3"/>
  <c r="DB106" i="3"/>
  <c r="DA106" i="3"/>
  <c r="DC110" i="3"/>
  <c r="DB110" i="3"/>
  <c r="DA110" i="3"/>
  <c r="DC130" i="3"/>
  <c r="DB130" i="3"/>
  <c r="DA130" i="3"/>
  <c r="DA146" i="3"/>
  <c r="DC146" i="3"/>
  <c r="DB146" i="3"/>
  <c r="DA162" i="3"/>
  <c r="DB162" i="3"/>
  <c r="DC162" i="3"/>
  <c r="DC132" i="3"/>
  <c r="DB132" i="3"/>
  <c r="DA132" i="3"/>
  <c r="DC152" i="3"/>
  <c r="DB152" i="3"/>
  <c r="DA152" i="3"/>
  <c r="DC178" i="3"/>
  <c r="DB178" i="3"/>
  <c r="DA178" i="3"/>
  <c r="DA194" i="3"/>
  <c r="DC194" i="3"/>
  <c r="DB194" i="3"/>
  <c r="DA18" i="3"/>
  <c r="DB18" i="3"/>
  <c r="DC18" i="3"/>
  <c r="DC39" i="3"/>
  <c r="DA39" i="3"/>
  <c r="DB39" i="3"/>
  <c r="DC128" i="3"/>
  <c r="DB128" i="3"/>
  <c r="DA128" i="3"/>
  <c r="DC184" i="3"/>
  <c r="DA184" i="3"/>
  <c r="DB184" i="3"/>
  <c r="DA29" i="3"/>
  <c r="DB29" i="3"/>
  <c r="DC29" i="3"/>
  <c r="DC57" i="3"/>
  <c r="DB57" i="3"/>
  <c r="DA57" i="3"/>
  <c r="DC188" i="3"/>
  <c r="DB188" i="3"/>
  <c r="DA188" i="3"/>
  <c r="DB59" i="3"/>
  <c r="DA59" i="3"/>
  <c r="DC59" i="3"/>
  <c r="DA75" i="3"/>
  <c r="DB75" i="3"/>
  <c r="DC75" i="3"/>
  <c r="DB65" i="3"/>
  <c r="DA65" i="3"/>
  <c r="DC65" i="3"/>
  <c r="DB89" i="3"/>
  <c r="DA89" i="3"/>
  <c r="DC89" i="3"/>
  <c r="DC105" i="3"/>
  <c r="DB105" i="3"/>
  <c r="DA105" i="3"/>
  <c r="DC121" i="3"/>
  <c r="DB121" i="3"/>
  <c r="DA121" i="3"/>
  <c r="DB137" i="3"/>
  <c r="DA137" i="3"/>
  <c r="DC137" i="3"/>
  <c r="DC153" i="3"/>
  <c r="DA153" i="3"/>
  <c r="DB153" i="3"/>
  <c r="DC169" i="3"/>
  <c r="DB169" i="3"/>
  <c r="DA169" i="3"/>
  <c r="DB185" i="3"/>
  <c r="DA185" i="3"/>
  <c r="DC185" i="3"/>
  <c r="DC201" i="3"/>
  <c r="DA201" i="3"/>
  <c r="DB201" i="3"/>
  <c r="DB69" i="3"/>
  <c r="DC69" i="3"/>
  <c r="DA69" i="3"/>
  <c r="DB107" i="3"/>
  <c r="DA107" i="3"/>
  <c r="DC107" i="3"/>
  <c r="DC196" i="3"/>
  <c r="DA196" i="3"/>
  <c r="DB196" i="3"/>
  <c r="DC139" i="3"/>
  <c r="DB139" i="3"/>
  <c r="DA139" i="3"/>
  <c r="DA171" i="3"/>
  <c r="DC171" i="3"/>
  <c r="DB171" i="3"/>
  <c r="DC203" i="3"/>
  <c r="DB203" i="3"/>
  <c r="DA203" i="3"/>
  <c r="DA135" i="3"/>
  <c r="DC135" i="3"/>
  <c r="DB135" i="3"/>
  <c r="DB167" i="3"/>
  <c r="DA167" i="3"/>
  <c r="DC167" i="3"/>
  <c r="DB191" i="3"/>
  <c r="DA191" i="3"/>
  <c r="DC191" i="3"/>
  <c r="DI9" i="3"/>
  <c r="DG9" i="3"/>
  <c r="DH9" i="3"/>
  <c r="DI25" i="3"/>
  <c r="DG25" i="3"/>
  <c r="DH25" i="3"/>
  <c r="DI41" i="3"/>
  <c r="DG41" i="3"/>
  <c r="DH41" i="3"/>
  <c r="DH16" i="3"/>
  <c r="DI16" i="3"/>
  <c r="DG16" i="3"/>
  <c r="DH7" i="3"/>
  <c r="DG7" i="3"/>
  <c r="DI7" i="3"/>
  <c r="DH39" i="3"/>
  <c r="DI39" i="3"/>
  <c r="DG39" i="3"/>
  <c r="DH26" i="3"/>
  <c r="DI26" i="3"/>
  <c r="DG26" i="3"/>
  <c r="DI58" i="3"/>
  <c r="DG58" i="3"/>
  <c r="DH58" i="3"/>
  <c r="DI79" i="3"/>
  <c r="DG79" i="3"/>
  <c r="DH79" i="3"/>
  <c r="DI111" i="3"/>
  <c r="DG111" i="3"/>
  <c r="DH111" i="3"/>
  <c r="DI143" i="3"/>
  <c r="DG143" i="3"/>
  <c r="DH143" i="3"/>
  <c r="DG175" i="3"/>
  <c r="DH175" i="3"/>
  <c r="DI175" i="3"/>
  <c r="DI57" i="3"/>
  <c r="DG57" i="3"/>
  <c r="DH57" i="3"/>
  <c r="DH96" i="3"/>
  <c r="DG96" i="3"/>
  <c r="DI96" i="3"/>
  <c r="DH128" i="3"/>
  <c r="DG128" i="3"/>
  <c r="DI128" i="3"/>
  <c r="DH152" i="3"/>
  <c r="DI152" i="3"/>
  <c r="DG152" i="3"/>
  <c r="DI168" i="3"/>
  <c r="DH168" i="3"/>
  <c r="DG168" i="3"/>
  <c r="DH184" i="3"/>
  <c r="DI184" i="3"/>
  <c r="DG184" i="3"/>
  <c r="DH200" i="3"/>
  <c r="DG200" i="3"/>
  <c r="DI200" i="3"/>
  <c r="DH138" i="3"/>
  <c r="DG138" i="3"/>
  <c r="DI138" i="3"/>
  <c r="DH122" i="3"/>
  <c r="DG122" i="3"/>
  <c r="DI122" i="3"/>
  <c r="DH106" i="3"/>
  <c r="DG106" i="3"/>
  <c r="DI106" i="3"/>
  <c r="DH90" i="3"/>
  <c r="DG90" i="3"/>
  <c r="DI90" i="3"/>
  <c r="DH74" i="3"/>
  <c r="DG74" i="3"/>
  <c r="DI74" i="3"/>
  <c r="DH201" i="3"/>
  <c r="DI201" i="3"/>
  <c r="DG201" i="3"/>
  <c r="DH185" i="3"/>
  <c r="DI185" i="3"/>
  <c r="DG185" i="3"/>
  <c r="DI169" i="3"/>
  <c r="DH169" i="3"/>
  <c r="DG169" i="3"/>
  <c r="DH153" i="3"/>
  <c r="DG153" i="3"/>
  <c r="DI153" i="3"/>
  <c r="DH137" i="3"/>
  <c r="DG137" i="3"/>
  <c r="DI137" i="3"/>
  <c r="DH121" i="3"/>
  <c r="DG121" i="3"/>
  <c r="DI121" i="3"/>
  <c r="DH105" i="3"/>
  <c r="DG105" i="3"/>
  <c r="DI105" i="3"/>
  <c r="DH89" i="3"/>
  <c r="DG89" i="3"/>
  <c r="DI89" i="3"/>
  <c r="DH73" i="3"/>
  <c r="DG73" i="3"/>
  <c r="DI73" i="3"/>
  <c r="DH68" i="3"/>
  <c r="DG68" i="3"/>
  <c r="DI68" i="3"/>
  <c r="DH52" i="3"/>
  <c r="DG52" i="3"/>
  <c r="DI52" i="3"/>
  <c r="DI36" i="3"/>
  <c r="DG36" i="3"/>
  <c r="DH36" i="3"/>
  <c r="DI14" i="3"/>
  <c r="DG14" i="3"/>
  <c r="DH14" i="3"/>
  <c r="DI63" i="3"/>
  <c r="DH63" i="3"/>
  <c r="DG63" i="3"/>
  <c r="DI131" i="3"/>
  <c r="DH131" i="3"/>
  <c r="DG131" i="3"/>
  <c r="DG195" i="3"/>
  <c r="DH195" i="3"/>
  <c r="DI195" i="3"/>
  <c r="DH116" i="3"/>
  <c r="DG116" i="3"/>
  <c r="DI116" i="3"/>
  <c r="DI162" i="3"/>
  <c r="DG162" i="3"/>
  <c r="DH162" i="3"/>
  <c r="DH194" i="3"/>
  <c r="DG194" i="3"/>
  <c r="DI194" i="3"/>
  <c r="DI54" i="3"/>
  <c r="DH54" i="3"/>
  <c r="DG54" i="3"/>
  <c r="DG171" i="3"/>
  <c r="DI171" i="3"/>
  <c r="DH171" i="3"/>
  <c r="DI150" i="3"/>
  <c r="DH150" i="3"/>
  <c r="DG150" i="3"/>
  <c r="DI35" i="3"/>
  <c r="DG35" i="3"/>
  <c r="DH35" i="3"/>
  <c r="DI108" i="3"/>
  <c r="DH108" i="3"/>
  <c r="DG108" i="3"/>
  <c r="DH91" i="3"/>
  <c r="DG91" i="3"/>
  <c r="DI91" i="3"/>
  <c r="DH4" i="3"/>
  <c r="DG4" i="3"/>
  <c r="DI4" i="3"/>
  <c r="DH13" i="3"/>
  <c r="DI13" i="3"/>
  <c r="DG13" i="3"/>
  <c r="DH29" i="3"/>
  <c r="DI29" i="3"/>
  <c r="DG29" i="3"/>
  <c r="DH49" i="3"/>
  <c r="DG49" i="3"/>
  <c r="DI49" i="3"/>
  <c r="DI20" i="3"/>
  <c r="DG20" i="3"/>
  <c r="DH20" i="3"/>
  <c r="DH15" i="3"/>
  <c r="DI15" i="3"/>
  <c r="DG15" i="3"/>
  <c r="DI47" i="3"/>
  <c r="DG47" i="3"/>
  <c r="DH47" i="3"/>
  <c r="DI34" i="3"/>
  <c r="DG34" i="3"/>
  <c r="DH34" i="3"/>
  <c r="DI66" i="3"/>
  <c r="DH66" i="3"/>
  <c r="DG66" i="3"/>
  <c r="DI87" i="3"/>
  <c r="DH87" i="3"/>
  <c r="DG87" i="3"/>
  <c r="DI119" i="3"/>
  <c r="DH119" i="3"/>
  <c r="DG119" i="3"/>
  <c r="DI151" i="3"/>
  <c r="DH151" i="3"/>
  <c r="DG151" i="3"/>
  <c r="DG183" i="3"/>
  <c r="DH183" i="3"/>
  <c r="DI183" i="3"/>
  <c r="DI72" i="3"/>
  <c r="DH72" i="3"/>
  <c r="DG72" i="3"/>
  <c r="DI104" i="3"/>
  <c r="DH104" i="3"/>
  <c r="DG104" i="3"/>
  <c r="DI136" i="3"/>
  <c r="DH136" i="3"/>
  <c r="DG136" i="3"/>
  <c r="DI156" i="3"/>
  <c r="DG156" i="3"/>
  <c r="DH156" i="3"/>
  <c r="DI172" i="3"/>
  <c r="DG172" i="3"/>
  <c r="DH172" i="3"/>
  <c r="DH188" i="3"/>
  <c r="DG188" i="3"/>
  <c r="DI188" i="3"/>
  <c r="DH5" i="3"/>
  <c r="DI5" i="3"/>
  <c r="DG5" i="3"/>
  <c r="DI134" i="3"/>
  <c r="DH134" i="3"/>
  <c r="DG134" i="3"/>
  <c r="DI118" i="3"/>
  <c r="DH118" i="3"/>
  <c r="DG118" i="3"/>
  <c r="DI102" i="3"/>
  <c r="DH102" i="3"/>
  <c r="DG102" i="3"/>
  <c r="DI86" i="3"/>
  <c r="DH86" i="3"/>
  <c r="DG86" i="3"/>
  <c r="DI69" i="3"/>
  <c r="DH69" i="3"/>
  <c r="DG69" i="3"/>
  <c r="DG197" i="3"/>
  <c r="DH197" i="3"/>
  <c r="DI197" i="3"/>
  <c r="DG181" i="3"/>
  <c r="DI181" i="3"/>
  <c r="DH181" i="3"/>
  <c r="DG165" i="3"/>
  <c r="DI165" i="3"/>
  <c r="DH165" i="3"/>
  <c r="DI149" i="3"/>
  <c r="DH149" i="3"/>
  <c r="DG149" i="3"/>
  <c r="DI133" i="3"/>
  <c r="DH133" i="3"/>
  <c r="DG133" i="3"/>
  <c r="DI117" i="3"/>
  <c r="DH117" i="3"/>
  <c r="DG117" i="3"/>
  <c r="DI101" i="3"/>
  <c r="DH101" i="3"/>
  <c r="DG101" i="3"/>
  <c r="DI85" i="3"/>
  <c r="DH85" i="3"/>
  <c r="DG85" i="3"/>
  <c r="DI67" i="3"/>
  <c r="DH67" i="3"/>
  <c r="DG67" i="3"/>
  <c r="DI64" i="3"/>
  <c r="DH64" i="3"/>
  <c r="DG64" i="3"/>
  <c r="DI48" i="3"/>
  <c r="DH48" i="3"/>
  <c r="DG48" i="3"/>
  <c r="DH32" i="3"/>
  <c r="DI32" i="3"/>
  <c r="DG32" i="3"/>
  <c r="DH30" i="3"/>
  <c r="DI30" i="3"/>
  <c r="DG30" i="3"/>
  <c r="DH83" i="3"/>
  <c r="DG83" i="3"/>
  <c r="DI83" i="3"/>
  <c r="DH147" i="3"/>
  <c r="DG147" i="3"/>
  <c r="DI147" i="3"/>
  <c r="DH65" i="3"/>
  <c r="DG65" i="3"/>
  <c r="DI65" i="3"/>
  <c r="DH132" i="3"/>
  <c r="DG132" i="3"/>
  <c r="DI132" i="3"/>
  <c r="DI170" i="3"/>
  <c r="DG170" i="3"/>
  <c r="DH170" i="3"/>
  <c r="DH202" i="3"/>
  <c r="DG202" i="3"/>
  <c r="DI202" i="3"/>
  <c r="DI75" i="3"/>
  <c r="DH75" i="3"/>
  <c r="DG75" i="3"/>
  <c r="DG203" i="3"/>
  <c r="DH203" i="3"/>
  <c r="DI203" i="3"/>
  <c r="DH166" i="3"/>
  <c r="DI166" i="3"/>
  <c r="DG166" i="3"/>
  <c r="DH70" i="3"/>
  <c r="DG70" i="3"/>
  <c r="DI70" i="3"/>
  <c r="DH158" i="3"/>
  <c r="DI158" i="3"/>
  <c r="DG158" i="3"/>
  <c r="DH76" i="3"/>
  <c r="DG76" i="3"/>
  <c r="DI76" i="3"/>
  <c r="DH140" i="3"/>
  <c r="DG140" i="3"/>
  <c r="DI140" i="3"/>
  <c r="DC15" i="3"/>
  <c r="DA15" i="3"/>
  <c r="DB15" i="3"/>
  <c r="DC28" i="3"/>
  <c r="DB28" i="3"/>
  <c r="DA28" i="3"/>
  <c r="DB34" i="3"/>
  <c r="DC34" i="3"/>
  <c r="DA34" i="3"/>
  <c r="DA66" i="3"/>
  <c r="DB66" i="3"/>
  <c r="DC66" i="3"/>
  <c r="DC72" i="3"/>
  <c r="DA72" i="3"/>
  <c r="DB72" i="3"/>
  <c r="DA44" i="3"/>
  <c r="DC44" i="3"/>
  <c r="DB44" i="3"/>
  <c r="DB112" i="3"/>
  <c r="DA112" i="3"/>
  <c r="DC112" i="3"/>
  <c r="DA114" i="3"/>
  <c r="DC114" i="3"/>
  <c r="DB114" i="3"/>
  <c r="DC134" i="3"/>
  <c r="DA134" i="3"/>
  <c r="DB134" i="3"/>
  <c r="DB166" i="3"/>
  <c r="DA166" i="3"/>
  <c r="DC166" i="3"/>
  <c r="DB160" i="3"/>
  <c r="DA160" i="3"/>
  <c r="DC160" i="3"/>
  <c r="DB198" i="3"/>
  <c r="DA198" i="3"/>
  <c r="DC198" i="3"/>
  <c r="DC43" i="3"/>
  <c r="DA43" i="3"/>
  <c r="DB43" i="3"/>
  <c r="DB192" i="3"/>
  <c r="DA192" i="3"/>
  <c r="DC192" i="3"/>
  <c r="DB102" i="3"/>
  <c r="DA102" i="3"/>
  <c r="DC102" i="3"/>
  <c r="DC173" i="3"/>
  <c r="DB173" i="3"/>
  <c r="DA173" i="3"/>
  <c r="DB189" i="3"/>
  <c r="DC189" i="3"/>
  <c r="DA189" i="3"/>
  <c r="DC172" i="3"/>
  <c r="DA172" i="3"/>
  <c r="DB172" i="3"/>
  <c r="DB83" i="3"/>
  <c r="DC83" i="3"/>
  <c r="DA83" i="3"/>
  <c r="DC115" i="3"/>
  <c r="DA115" i="3"/>
  <c r="DB115" i="3"/>
  <c r="DC147" i="3"/>
  <c r="DA147" i="3"/>
  <c r="DB147" i="3"/>
  <c r="DC87" i="3"/>
  <c r="DA87" i="3"/>
  <c r="DB87" i="3"/>
  <c r="DC119" i="3"/>
  <c r="DB119" i="3"/>
  <c r="DA119" i="3"/>
  <c r="DA183" i="3"/>
  <c r="DC183" i="3"/>
  <c r="DB183" i="3"/>
  <c r="DA175" i="3"/>
  <c r="DB175" i="3"/>
  <c r="DC175" i="3"/>
  <c r="DA5" i="3"/>
  <c r="DC5" i="3"/>
  <c r="DB5" i="3"/>
  <c r="DA27" i="3"/>
  <c r="DB27" i="3"/>
  <c r="DC27" i="3"/>
  <c r="DC9" i="3"/>
  <c r="DB9" i="3"/>
  <c r="DA9" i="3"/>
  <c r="DC32" i="3"/>
  <c r="DB32" i="3"/>
  <c r="DA32" i="3"/>
  <c r="DC38" i="3"/>
  <c r="DB38" i="3"/>
  <c r="DA38" i="3"/>
  <c r="DB54" i="3"/>
  <c r="DA54" i="3"/>
  <c r="DC54" i="3"/>
  <c r="DC70" i="3"/>
  <c r="DB70" i="3"/>
  <c r="DA70" i="3"/>
  <c r="DC48" i="3"/>
  <c r="DA48" i="3"/>
  <c r="DB48" i="3"/>
  <c r="DB36" i="3"/>
  <c r="DC36" i="3"/>
  <c r="DA36" i="3"/>
  <c r="DB82" i="3"/>
  <c r="DC82" i="3"/>
  <c r="DA82" i="3"/>
  <c r="DC76" i="3"/>
  <c r="DB76" i="3"/>
  <c r="DA76" i="3"/>
  <c r="DC100" i="3"/>
  <c r="DA100" i="3"/>
  <c r="DB100" i="3"/>
  <c r="DA116" i="3"/>
  <c r="DC116" i="3"/>
  <c r="DB116" i="3"/>
  <c r="DB88" i="3"/>
  <c r="DA88" i="3"/>
  <c r="DC88" i="3"/>
  <c r="DB60" i="3"/>
  <c r="DA60" i="3"/>
  <c r="DC60" i="3"/>
  <c r="DC118" i="3"/>
  <c r="DB118" i="3"/>
  <c r="DA118" i="3"/>
  <c r="DB138" i="3"/>
  <c r="DC138" i="3"/>
  <c r="DA138" i="3"/>
  <c r="DB154" i="3"/>
  <c r="DA154" i="3"/>
  <c r="DC154" i="3"/>
  <c r="DC170" i="3"/>
  <c r="DB170" i="3"/>
  <c r="DA170" i="3"/>
  <c r="DB136" i="3"/>
  <c r="DA136" i="3"/>
  <c r="DC136" i="3"/>
  <c r="DA168" i="3"/>
  <c r="DC168" i="3"/>
  <c r="DB168" i="3"/>
  <c r="DB186" i="3"/>
  <c r="DC186" i="3"/>
  <c r="DA186" i="3"/>
  <c r="DB202" i="3"/>
  <c r="DA202" i="3"/>
  <c r="DC202" i="3"/>
  <c r="DA31" i="3"/>
  <c r="DB31" i="3"/>
  <c r="DC31" i="3"/>
  <c r="DB47" i="3"/>
  <c r="DA47" i="3"/>
  <c r="DC47" i="3"/>
  <c r="DA164" i="3"/>
  <c r="DC164" i="3"/>
  <c r="DB164" i="3"/>
  <c r="DA200" i="3"/>
  <c r="DC200" i="3"/>
  <c r="DB200" i="3"/>
  <c r="DB45" i="3"/>
  <c r="DC45" i="3"/>
  <c r="DA45" i="3"/>
  <c r="DB180" i="3"/>
  <c r="DC180" i="3"/>
  <c r="DA180" i="3"/>
  <c r="DC33" i="3"/>
  <c r="DB33" i="3"/>
  <c r="DA33" i="3"/>
  <c r="DA67" i="3"/>
  <c r="DB67" i="3"/>
  <c r="DC67" i="3"/>
  <c r="DC22" i="3"/>
  <c r="DA22" i="3"/>
  <c r="DB22" i="3"/>
  <c r="DC81" i="3"/>
  <c r="DB81" i="3"/>
  <c r="DA81" i="3"/>
  <c r="DC97" i="3"/>
  <c r="DB97" i="3"/>
  <c r="DA97" i="3"/>
  <c r="DB113" i="3"/>
  <c r="DA113" i="3"/>
  <c r="DC113" i="3"/>
  <c r="DC129" i="3"/>
  <c r="DA129" i="3"/>
  <c r="DB129" i="3"/>
  <c r="DC145" i="3"/>
  <c r="DB145" i="3"/>
  <c r="DA145" i="3"/>
  <c r="DB161" i="3"/>
  <c r="DA161" i="3"/>
  <c r="DC161" i="3"/>
  <c r="DC177" i="3"/>
  <c r="DA177" i="3"/>
  <c r="DB177" i="3"/>
  <c r="DC193" i="3"/>
  <c r="DB193" i="3"/>
  <c r="DA193" i="3"/>
  <c r="DA140" i="3"/>
  <c r="DC140" i="3"/>
  <c r="DB140" i="3"/>
  <c r="DA91" i="3"/>
  <c r="DC91" i="3"/>
  <c r="DB91" i="3"/>
  <c r="DA123" i="3"/>
  <c r="DC123" i="3"/>
  <c r="DB123" i="3"/>
  <c r="DC111" i="3"/>
  <c r="DA111" i="3"/>
  <c r="DB111" i="3"/>
  <c r="DB155" i="3"/>
  <c r="DA155" i="3"/>
  <c r="DC155" i="3"/>
  <c r="DA187" i="3"/>
  <c r="DC187" i="3"/>
  <c r="DB187" i="3"/>
  <c r="DA103" i="3"/>
  <c r="DC103" i="3"/>
  <c r="DB103" i="3"/>
  <c r="DA151" i="3"/>
  <c r="DC151" i="3"/>
  <c r="DB151" i="3"/>
  <c r="DC199" i="3"/>
  <c r="DB199" i="3"/>
  <c r="DA199" i="3"/>
  <c r="DC143" i="3"/>
  <c r="DB143" i="3"/>
  <c r="DA143" i="3"/>
  <c r="DI17" i="3"/>
  <c r="DG17" i="3"/>
  <c r="DH17" i="3"/>
  <c r="DI33" i="3"/>
  <c r="DG33" i="3"/>
  <c r="DH33" i="3"/>
  <c r="DH8" i="3"/>
  <c r="DI8" i="3"/>
  <c r="DG8" i="3"/>
  <c r="DH24" i="3"/>
  <c r="DI24" i="3"/>
  <c r="DG24" i="3"/>
  <c r="DH23" i="3"/>
  <c r="DG23" i="3"/>
  <c r="DI23" i="3"/>
  <c r="DH10" i="3"/>
  <c r="DG10" i="3"/>
  <c r="DI10" i="3"/>
  <c r="DH42" i="3"/>
  <c r="DG42" i="3"/>
  <c r="DI42" i="3"/>
  <c r="DI55" i="3"/>
  <c r="DH55" i="3"/>
  <c r="DG55" i="3"/>
  <c r="DI95" i="3"/>
  <c r="DH95" i="3"/>
  <c r="DG95" i="3"/>
  <c r="DI127" i="3"/>
  <c r="DH127" i="3"/>
  <c r="DG127" i="3"/>
  <c r="DG159" i="3"/>
  <c r="DI159" i="3"/>
  <c r="DH159" i="3"/>
  <c r="DG191" i="3"/>
  <c r="DH191" i="3"/>
  <c r="DI191" i="3"/>
  <c r="DI80" i="3"/>
  <c r="DG80" i="3"/>
  <c r="DH80" i="3"/>
  <c r="DH112" i="3"/>
  <c r="DG112" i="3"/>
  <c r="DI112" i="3"/>
  <c r="DI144" i="3"/>
  <c r="DH144" i="3"/>
  <c r="DG144" i="3"/>
  <c r="DH160" i="3"/>
  <c r="DI160" i="3"/>
  <c r="DG160" i="3"/>
  <c r="DH176" i="3"/>
  <c r="DG176" i="3"/>
  <c r="DI176" i="3"/>
  <c r="DI192" i="3"/>
  <c r="DH192" i="3"/>
  <c r="DG192" i="3"/>
  <c r="DH45" i="3"/>
  <c r="DI45" i="3"/>
  <c r="DG45" i="3"/>
  <c r="DH130" i="3"/>
  <c r="DG130" i="3"/>
  <c r="DI130" i="3"/>
  <c r="DH114" i="3"/>
  <c r="DG114" i="3"/>
  <c r="DI114" i="3"/>
  <c r="DH98" i="3"/>
  <c r="DG98" i="3"/>
  <c r="DI98" i="3"/>
  <c r="DH82" i="3"/>
  <c r="DG82" i="3"/>
  <c r="DI82" i="3"/>
  <c r="DH61" i="3"/>
  <c r="DG61" i="3"/>
  <c r="DI61" i="3"/>
  <c r="DH193" i="3"/>
  <c r="DI193" i="3"/>
  <c r="DG193" i="3"/>
  <c r="DI177" i="3"/>
  <c r="DH177" i="3"/>
  <c r="DG177" i="3"/>
  <c r="DI161" i="3"/>
  <c r="DH161" i="3"/>
  <c r="DG161" i="3"/>
  <c r="DH145" i="3"/>
  <c r="DG145" i="3"/>
  <c r="DI145" i="3"/>
  <c r="DH129" i="3"/>
  <c r="DG129" i="3"/>
  <c r="DI129" i="3"/>
  <c r="DH113" i="3"/>
  <c r="DG113" i="3"/>
  <c r="DI113" i="3"/>
  <c r="DH97" i="3"/>
  <c r="DG97" i="3"/>
  <c r="DI97" i="3"/>
  <c r="DH81" i="3"/>
  <c r="DG81" i="3"/>
  <c r="DI81" i="3"/>
  <c r="DH59" i="3"/>
  <c r="DG59" i="3"/>
  <c r="DI59" i="3"/>
  <c r="DH60" i="3"/>
  <c r="DG60" i="3"/>
  <c r="DI60" i="3"/>
  <c r="DI44" i="3"/>
  <c r="DG44" i="3"/>
  <c r="DH44" i="3"/>
  <c r="DI27" i="3"/>
  <c r="DG27" i="3"/>
  <c r="DH27" i="3"/>
  <c r="DH46" i="3"/>
  <c r="DI46" i="3"/>
  <c r="DG46" i="3"/>
  <c r="DI99" i="3"/>
  <c r="DH99" i="3"/>
  <c r="DG99" i="3"/>
  <c r="DG163" i="3"/>
  <c r="DI163" i="3"/>
  <c r="DH163" i="3"/>
  <c r="DH84" i="3"/>
  <c r="DG84" i="3"/>
  <c r="DI84" i="3"/>
  <c r="DH146" i="3"/>
  <c r="DG146" i="3"/>
  <c r="DI146" i="3"/>
  <c r="DI178" i="3"/>
  <c r="DG178" i="3"/>
  <c r="DH178" i="3"/>
  <c r="DI11" i="3"/>
  <c r="DG11" i="3"/>
  <c r="DH11" i="3"/>
  <c r="DI107" i="3"/>
  <c r="DH107" i="3"/>
  <c r="DG107" i="3"/>
  <c r="DI92" i="3"/>
  <c r="DH92" i="3"/>
  <c r="DG92" i="3"/>
  <c r="DI182" i="3"/>
  <c r="DH182" i="3"/>
  <c r="DG182" i="3"/>
  <c r="DH123" i="3"/>
  <c r="DG123" i="3"/>
  <c r="DI123" i="3"/>
  <c r="DI190" i="3"/>
  <c r="DH190" i="3"/>
  <c r="DG190" i="3"/>
  <c r="DH174" i="3"/>
  <c r="DI174" i="3"/>
  <c r="DG174" i="3"/>
  <c r="DH38" i="3"/>
  <c r="DG38" i="3"/>
  <c r="DI38" i="3"/>
  <c r="DH21" i="3"/>
  <c r="DI21" i="3"/>
  <c r="DG21" i="3"/>
  <c r="DH37" i="3"/>
  <c r="DI37" i="3"/>
  <c r="DG37" i="3"/>
  <c r="DI12" i="3"/>
  <c r="DG12" i="3"/>
  <c r="DH12" i="3"/>
  <c r="DI28" i="3"/>
  <c r="DG28" i="3"/>
  <c r="DH28" i="3"/>
  <c r="DH31" i="3"/>
  <c r="DG31" i="3"/>
  <c r="DI31" i="3"/>
  <c r="DH18" i="3"/>
  <c r="DI18" i="3"/>
  <c r="DG18" i="3"/>
  <c r="DH50" i="3"/>
  <c r="DG50" i="3"/>
  <c r="DI50" i="3"/>
  <c r="DH71" i="3"/>
  <c r="DG71" i="3"/>
  <c r="DI71" i="3"/>
  <c r="DH103" i="3"/>
  <c r="DG103" i="3"/>
  <c r="DI103" i="3"/>
  <c r="DH135" i="3"/>
  <c r="DG135" i="3"/>
  <c r="DI135" i="3"/>
  <c r="DI167" i="3"/>
  <c r="DH167" i="3"/>
  <c r="DG167" i="3"/>
  <c r="DH199" i="3"/>
  <c r="DI199" i="3"/>
  <c r="DG199" i="3"/>
  <c r="DI88" i="3"/>
  <c r="DH88" i="3"/>
  <c r="DG88" i="3"/>
  <c r="DI120" i="3"/>
  <c r="DH120" i="3"/>
  <c r="DG120" i="3"/>
  <c r="DI148" i="3"/>
  <c r="DH148" i="3"/>
  <c r="DG148" i="3"/>
  <c r="DH164" i="3"/>
  <c r="DI164" i="3"/>
  <c r="DG164" i="3"/>
  <c r="DH180" i="3"/>
  <c r="DI180" i="3"/>
  <c r="DG180" i="3"/>
  <c r="DI196" i="3"/>
  <c r="DH196" i="3"/>
  <c r="DG196" i="3"/>
  <c r="DI142" i="3"/>
  <c r="DH142" i="3"/>
  <c r="DG142" i="3"/>
  <c r="DI126" i="3"/>
  <c r="DH126" i="3"/>
  <c r="DG126" i="3"/>
  <c r="DI110" i="3"/>
  <c r="DH110" i="3"/>
  <c r="DG110" i="3"/>
  <c r="DI94" i="3"/>
  <c r="DH94" i="3"/>
  <c r="DG94" i="3"/>
  <c r="DI78" i="3"/>
  <c r="DH78" i="3"/>
  <c r="DG78" i="3"/>
  <c r="DI53" i="3"/>
  <c r="DH53" i="3"/>
  <c r="DG53" i="3"/>
  <c r="DG189" i="3"/>
  <c r="DH189" i="3"/>
  <c r="DI189" i="3"/>
  <c r="DG173" i="3"/>
  <c r="DI173" i="3"/>
  <c r="DH173" i="3"/>
  <c r="DG157" i="3"/>
  <c r="DI157" i="3"/>
  <c r="DH157" i="3"/>
  <c r="DI141" i="3"/>
  <c r="DH141" i="3"/>
  <c r="DG141" i="3"/>
  <c r="DI125" i="3"/>
  <c r="DH125" i="3"/>
  <c r="DG125" i="3"/>
  <c r="DI109" i="3"/>
  <c r="DH109" i="3"/>
  <c r="DG109" i="3"/>
  <c r="DI93" i="3"/>
  <c r="DH93" i="3"/>
  <c r="DG93" i="3"/>
  <c r="DI77" i="3"/>
  <c r="DH77" i="3"/>
  <c r="DG77" i="3"/>
  <c r="DI51" i="3"/>
  <c r="DH51" i="3"/>
  <c r="DG51" i="3"/>
  <c r="DI56" i="3"/>
  <c r="DH56" i="3"/>
  <c r="DG56" i="3"/>
  <c r="DH40" i="3"/>
  <c r="DI40" i="3"/>
  <c r="DG40" i="3"/>
  <c r="DH43" i="3"/>
  <c r="DG43" i="3"/>
  <c r="DI43" i="3"/>
  <c r="DH62" i="3"/>
  <c r="DG62" i="3"/>
  <c r="DI62" i="3"/>
  <c r="DH115" i="3"/>
  <c r="DG115" i="3"/>
  <c r="DI115" i="3"/>
  <c r="DI179" i="3"/>
  <c r="DH179" i="3"/>
  <c r="DG179" i="3"/>
  <c r="DH100" i="3"/>
  <c r="DG100" i="3"/>
  <c r="DI100" i="3"/>
  <c r="DI154" i="3"/>
  <c r="DG154" i="3"/>
  <c r="DH154" i="3"/>
  <c r="DH186" i="3"/>
  <c r="DG186" i="3"/>
  <c r="DI186" i="3"/>
  <c r="DI22" i="3"/>
  <c r="DG22" i="3"/>
  <c r="DH22" i="3"/>
  <c r="DI139" i="3"/>
  <c r="DH139" i="3"/>
  <c r="DG139" i="3"/>
  <c r="DI124" i="3"/>
  <c r="DH124" i="3"/>
  <c r="DG124" i="3"/>
  <c r="DI198" i="3"/>
  <c r="DH198" i="3"/>
  <c r="DG198" i="3"/>
  <c r="DH187" i="3"/>
  <c r="DI187" i="3"/>
  <c r="DG187" i="3"/>
  <c r="DH6" i="3"/>
  <c r="DI6" i="3"/>
  <c r="DG6" i="3"/>
  <c r="DH19" i="3"/>
  <c r="DG19" i="3"/>
  <c r="DI19" i="3"/>
  <c r="DI155" i="3"/>
  <c r="DH155" i="3"/>
  <c r="DG155" i="3"/>
</calcChain>
</file>

<file path=xl/sharedStrings.xml><?xml version="1.0" encoding="utf-8"?>
<sst xmlns="http://schemas.openxmlformats.org/spreadsheetml/2006/main" count="459" uniqueCount="231">
  <si>
    <t>Startnummer</t>
  </si>
  <si>
    <t>Name</t>
  </si>
  <si>
    <t>Fun-Wertung</t>
  </si>
  <si>
    <t>Vorname</t>
  </si>
  <si>
    <t>Funwertung</t>
  </si>
  <si>
    <t>Teamname</t>
  </si>
  <si>
    <t>Kampfrichter 1</t>
  </si>
  <si>
    <t>Kampfrichter 2</t>
  </si>
  <si>
    <t>Kampfrichter 3</t>
  </si>
  <si>
    <t>Summe</t>
  </si>
  <si>
    <t>Ergebnisse</t>
  </si>
  <si>
    <t>Platzierung</t>
  </si>
  <si>
    <t>Punkte</t>
  </si>
  <si>
    <t>Wertung</t>
  </si>
  <si>
    <t>Lauf 1</t>
  </si>
  <si>
    <t>Lauf2</t>
  </si>
  <si>
    <t>Startnummer bestanden</t>
  </si>
  <si>
    <t>Lauf3</t>
  </si>
  <si>
    <t>Lauf4</t>
  </si>
  <si>
    <t>Lauf5</t>
  </si>
  <si>
    <t>Lauf6</t>
  </si>
  <si>
    <t>Lauf7</t>
  </si>
  <si>
    <t>Lauf8</t>
  </si>
  <si>
    <t>Lauf9</t>
  </si>
  <si>
    <t>Lauf10</t>
  </si>
  <si>
    <t>QLAUF2</t>
  </si>
  <si>
    <t>QLAUF3</t>
  </si>
  <si>
    <t>Startliste</t>
  </si>
  <si>
    <t>Q3</t>
  </si>
  <si>
    <t>Q2</t>
  </si>
  <si>
    <t>Q1</t>
  </si>
  <si>
    <t>Anzahl TN</t>
  </si>
  <si>
    <t>Konstruktion Ergebnisliste</t>
  </si>
  <si>
    <t>Ergebnisliste Gesamt</t>
  </si>
  <si>
    <t>Ergebnisliste Ski</t>
  </si>
  <si>
    <t>Ergebnisliste Snowboard</t>
  </si>
  <si>
    <t>Kategorie</t>
  </si>
  <si>
    <t>Ski</t>
  </si>
  <si>
    <t>Snowboard</t>
  </si>
  <si>
    <t>Konstriktion Teil-Ergebnislisten</t>
  </si>
  <si>
    <t>Platzierungen</t>
  </si>
  <si>
    <t>Platzierungen Ski</t>
  </si>
  <si>
    <t xml:space="preserve">Ski Sortiert </t>
  </si>
  <si>
    <t>Platzierung Snowboard</t>
  </si>
  <si>
    <t>Snowboard Sortiert</t>
  </si>
  <si>
    <t>Fichter</t>
  </si>
  <si>
    <t>20Cent</t>
  </si>
  <si>
    <t>Rote Rächer</t>
  </si>
  <si>
    <t>Aqua Chair 1</t>
  </si>
  <si>
    <t>P2</t>
  </si>
  <si>
    <t>Fireblade</t>
  </si>
  <si>
    <t>Pinguin Dog Dog</t>
  </si>
  <si>
    <t>Schwarzwald Air</t>
  </si>
  <si>
    <t>Kessler Sven</t>
  </si>
  <si>
    <t>Weisch Wieäää</t>
  </si>
  <si>
    <t>Skijörig_Team</t>
  </si>
  <si>
    <t>Sc-Baar.BQ</t>
  </si>
  <si>
    <t>Grossenbacher Rene</t>
  </si>
  <si>
    <t>Bruno + Manuel</t>
  </si>
  <si>
    <t>Engesser Lukas</t>
  </si>
  <si>
    <t>Schanzenplanschter</t>
  </si>
  <si>
    <t>Schorpp Moritz</t>
  </si>
  <si>
    <t>Künstlername</t>
  </si>
  <si>
    <t>Waterslide 2015</t>
  </si>
  <si>
    <t>Wertung vor dem Start</t>
  </si>
  <si>
    <t>Wertung des Laufes</t>
  </si>
  <si>
    <t>Gesamtsumme</t>
  </si>
  <si>
    <t>Ergebnissliste</t>
  </si>
  <si>
    <t>Hintergrund</t>
  </si>
  <si>
    <t>1 = bestanden</t>
  </si>
  <si>
    <t>2= nicht bestanden</t>
  </si>
  <si>
    <t>Eingabe zwingend Erforderlich</t>
  </si>
  <si>
    <t>Hirt</t>
  </si>
  <si>
    <t>Droll</t>
  </si>
  <si>
    <t>Carsten</t>
  </si>
  <si>
    <t>Richter</t>
  </si>
  <si>
    <t>Mike</t>
  </si>
  <si>
    <t>Thomas</t>
  </si>
  <si>
    <t>Finkbeiner</t>
  </si>
  <si>
    <t>Felix</t>
  </si>
  <si>
    <t>Fischer</t>
  </si>
  <si>
    <t>Jana</t>
  </si>
  <si>
    <t>Kern</t>
  </si>
  <si>
    <t>Colin</t>
  </si>
  <si>
    <t>Kirchwehm</t>
  </si>
  <si>
    <t>Umito</t>
  </si>
  <si>
    <t>Fabienne</t>
  </si>
  <si>
    <t>Wiesner</t>
  </si>
  <si>
    <t>Moritz</t>
  </si>
  <si>
    <t>Finja</t>
  </si>
  <si>
    <t>Kenta</t>
  </si>
  <si>
    <t>Pohl</t>
  </si>
  <si>
    <t>Danilo</t>
  </si>
  <si>
    <t>Florina</t>
  </si>
  <si>
    <t>Tommy Lee</t>
  </si>
  <si>
    <t>Florian</t>
  </si>
  <si>
    <t>Kunerth</t>
  </si>
  <si>
    <t>Lilith</t>
  </si>
  <si>
    <t>Wehrle</t>
  </si>
  <si>
    <t>Dominik</t>
  </si>
  <si>
    <t>Josenpark Schonach</t>
  </si>
  <si>
    <t>Klausmann</t>
  </si>
  <si>
    <t>Björn</t>
  </si>
  <si>
    <t>Lause</t>
  </si>
  <si>
    <t>Bensel</t>
  </si>
  <si>
    <t>Jochen</t>
  </si>
  <si>
    <t xml:space="preserve">Scherzinger </t>
  </si>
  <si>
    <t>Frank</t>
  </si>
  <si>
    <t xml:space="preserve">Renner </t>
  </si>
  <si>
    <t>Dennis</t>
  </si>
  <si>
    <t>Damhardt</t>
  </si>
  <si>
    <t>Huber</t>
  </si>
  <si>
    <t>Hubi</t>
  </si>
  <si>
    <t xml:space="preserve">Pohl </t>
  </si>
  <si>
    <t>Karin</t>
  </si>
  <si>
    <t>Matthias</t>
  </si>
  <si>
    <t>Groß</t>
  </si>
  <si>
    <t>Nico</t>
  </si>
  <si>
    <t>Naico Team Meßstetten</t>
  </si>
  <si>
    <t>Radunz</t>
  </si>
  <si>
    <t>Flave Team Meßstetten</t>
  </si>
  <si>
    <t>ski</t>
  </si>
  <si>
    <t>Vögle</t>
  </si>
  <si>
    <t>Fabian</t>
  </si>
  <si>
    <t>Fabes Team Meßstetten</t>
  </si>
  <si>
    <t>Landmesser</t>
  </si>
  <si>
    <t>Manuel</t>
  </si>
  <si>
    <t>Spath</t>
  </si>
  <si>
    <t>Nina</t>
  </si>
  <si>
    <t>Niklas</t>
  </si>
  <si>
    <t>Hettich</t>
  </si>
  <si>
    <t>Andreas</t>
  </si>
  <si>
    <t>Skilehrer</t>
  </si>
  <si>
    <t xml:space="preserve">Debrezeni </t>
  </si>
  <si>
    <t>Norbert</t>
  </si>
  <si>
    <t>Nobseholgersohn</t>
  </si>
  <si>
    <t>Fleig</t>
  </si>
  <si>
    <t>Simon</t>
  </si>
  <si>
    <t>Der Oligarch</t>
  </si>
  <si>
    <t>Hackenjos</t>
  </si>
  <si>
    <t>Timo</t>
  </si>
  <si>
    <t>Tony</t>
  </si>
  <si>
    <t>Kuner</t>
  </si>
  <si>
    <t>Jacky</t>
  </si>
  <si>
    <t>Daniel</t>
  </si>
  <si>
    <t>Vogte</t>
  </si>
  <si>
    <t>Schwer</t>
  </si>
  <si>
    <t>Mathias</t>
  </si>
  <si>
    <t>Madas</t>
  </si>
  <si>
    <t>Schilli</t>
  </si>
  <si>
    <t>Meißner</t>
  </si>
  <si>
    <t>Grizzly</t>
  </si>
  <si>
    <t>Kaltenbach</t>
  </si>
  <si>
    <t>Fehrenbach</t>
  </si>
  <si>
    <t>Flo</t>
  </si>
  <si>
    <t>Gibson</t>
  </si>
  <si>
    <t>Oliver</t>
  </si>
  <si>
    <t>Sauter</t>
  </si>
  <si>
    <t>Brabant</t>
  </si>
  <si>
    <t>Lars</t>
  </si>
  <si>
    <t>Adonis</t>
  </si>
  <si>
    <t>Peske</t>
  </si>
  <si>
    <t>Henrik</t>
  </si>
  <si>
    <t>Henni</t>
  </si>
  <si>
    <t>Papst</t>
  </si>
  <si>
    <t>Oranje</t>
  </si>
  <si>
    <t>Matt</t>
  </si>
  <si>
    <t>Sebastian</t>
  </si>
  <si>
    <t>Göppert</t>
  </si>
  <si>
    <t>Hannes</t>
  </si>
  <si>
    <t>Hollerbach</t>
  </si>
  <si>
    <t>Tobi</t>
  </si>
  <si>
    <t>Holli</t>
  </si>
  <si>
    <t>Ketterer</t>
  </si>
  <si>
    <t>Gottfried</t>
  </si>
  <si>
    <t>Daddev</t>
  </si>
  <si>
    <t>Ganter</t>
  </si>
  <si>
    <t>Mary</t>
  </si>
  <si>
    <t>Dold</t>
  </si>
  <si>
    <t>Katzensteiger Klarinetten Express</t>
  </si>
  <si>
    <t>Martina</t>
  </si>
  <si>
    <t xml:space="preserve">Schwerzinger </t>
  </si>
  <si>
    <t>Bianca/ Steffi</t>
  </si>
  <si>
    <t>Tolksdorf</t>
  </si>
  <si>
    <t>Jenny</t>
  </si>
  <si>
    <t>Schwarzwaldexpress</t>
  </si>
  <si>
    <t>Neumaier</t>
  </si>
  <si>
    <t>Jan</t>
  </si>
  <si>
    <t>Wäschwiber</t>
  </si>
  <si>
    <t>Couch Potato</t>
  </si>
  <si>
    <t>Kienzler</t>
  </si>
  <si>
    <t>Marco</t>
  </si>
  <si>
    <t>Steffen</t>
  </si>
  <si>
    <t>Project-T</t>
  </si>
  <si>
    <t>Patrick</t>
  </si>
  <si>
    <t>Schonz</t>
  </si>
  <si>
    <t>Stefan</t>
  </si>
  <si>
    <t>Hoch</t>
  </si>
  <si>
    <t>Bitsch</t>
  </si>
  <si>
    <t>Robin</t>
  </si>
  <si>
    <t>Maucher</t>
  </si>
  <si>
    <t>Mo</t>
  </si>
  <si>
    <t>Burger</t>
  </si>
  <si>
    <t>Dante</t>
  </si>
  <si>
    <t>Johannes</t>
  </si>
  <si>
    <t>Jonny Dante</t>
  </si>
  <si>
    <t>VSR-Racingteam</t>
  </si>
  <si>
    <t>Max</t>
  </si>
  <si>
    <t>Holzmann</t>
  </si>
  <si>
    <t>Zeller</t>
  </si>
  <si>
    <t>Finn</t>
  </si>
  <si>
    <t>Herrmann</t>
  </si>
  <si>
    <t>Heiko</t>
  </si>
  <si>
    <t>Krüger</t>
  </si>
  <si>
    <t>Duffner</t>
  </si>
  <si>
    <t>Christian</t>
  </si>
  <si>
    <t>Pascal</t>
  </si>
  <si>
    <t>Waldpeter</t>
  </si>
  <si>
    <t>Cowgirls us'm Schwarzwald</t>
  </si>
  <si>
    <t>Lena</t>
  </si>
  <si>
    <t>Schmid</t>
  </si>
  <si>
    <t>Michaela</t>
  </si>
  <si>
    <t>Die Überflieger auf Ihrem neuen Teppich</t>
  </si>
  <si>
    <t>Schyle</t>
  </si>
  <si>
    <t>Jannik</t>
  </si>
  <si>
    <t>Roger</t>
  </si>
  <si>
    <t>Daehler</t>
  </si>
  <si>
    <t>Kessler</t>
  </si>
  <si>
    <t>Sven</t>
  </si>
  <si>
    <t>SKI</t>
  </si>
  <si>
    <t>Schelli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</si>
</sst>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3" borderId="1" xfId="0" applyFill="1" applyBorder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0" fillId="2" borderId="2" xfId="0" applyFill="1" applyBorder="1" applyAlignment="1">
      <alignment vertic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0" fillId="0" borderId="2" xfId="0" applyBorder="1"/>
    <xf numFmtId="0" fontId="3" fillId="2" borderId="0" xfId="0" applyFont="1" applyFill="1"/>
    <xf numFmtId="0" fontId="0" fillId="0" borderId="13" xfId="0" applyBorder="1"/>
    <xf numFmtId="0" fontId="0" fillId="0" borderId="0" xfId="0" applyBorder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3" fillId="2" borderId="0" xfId="0" applyFont="1" applyFill="1" applyAlignment="1"/>
    <xf numFmtId="0" fontId="5" fillId="0" borderId="0" xfId="0" applyFont="1" applyFill="1" applyAlignment="1"/>
    <xf numFmtId="0" fontId="3" fillId="0" borderId="0" xfId="0" applyFont="1" applyFill="1"/>
    <xf numFmtId="0" fontId="0" fillId="3" borderId="14" xfId="0" applyFill="1" applyBorder="1"/>
    <xf numFmtId="0" fontId="0" fillId="3" borderId="0" xfId="0" applyFill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15" xfId="0" applyFont="1" applyFill="1" applyBorder="1"/>
    <xf numFmtId="0" fontId="2" fillId="4" borderId="20" xfId="0" applyFont="1" applyFill="1" applyBorder="1"/>
    <xf numFmtId="0" fontId="2" fillId="4" borderId="19" xfId="0" applyFont="1" applyFill="1" applyBorder="1"/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0" fillId="5" borderId="0" xfId="0" applyFill="1"/>
    <xf numFmtId="0" fontId="6" fillId="2" borderId="0" xfId="0" applyFont="1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>
      <alignment horizontal="left"/>
    </xf>
    <xf numFmtId="0" fontId="0" fillId="5" borderId="6" xfId="0" applyFill="1" applyBorder="1"/>
    <xf numFmtId="0" fontId="0" fillId="0" borderId="7" xfId="0" applyBorder="1" applyAlignment="1">
      <alignment horizontal="left"/>
    </xf>
    <xf numFmtId="0" fontId="0" fillId="5" borderId="9" xfId="0" applyFill="1" applyBorder="1"/>
    <xf numFmtId="0" fontId="0" fillId="0" borderId="4" xfId="0" applyBorder="1"/>
    <xf numFmtId="0" fontId="5" fillId="0" borderId="0" xfId="0" applyFont="1"/>
    <xf numFmtId="0" fontId="0" fillId="0" borderId="3" xfId="0" applyBorder="1"/>
    <xf numFmtId="0" fontId="5" fillId="0" borderId="0" xfId="0" applyFont="1" applyFill="1"/>
    <xf numFmtId="0" fontId="5" fillId="6" borderId="0" xfId="0" applyFont="1" applyFill="1" applyAlignment="1"/>
    <xf numFmtId="0" fontId="0" fillId="6" borderId="0" xfId="0" applyFill="1"/>
    <xf numFmtId="0" fontId="0" fillId="3" borderId="0" xfId="0" applyFill="1" applyBorder="1"/>
    <xf numFmtId="0" fontId="0" fillId="0" borderId="22" xfId="0" applyBorder="1"/>
    <xf numFmtId="0" fontId="0" fillId="4" borderId="22" xfId="0" applyFill="1" applyBorder="1"/>
    <xf numFmtId="0" fontId="0" fillId="0" borderId="22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3" fillId="2" borderId="0" xfId="0" applyFont="1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0" xfId="0" applyFill="1" applyAlignment="1"/>
    <xf numFmtId="0" fontId="2" fillId="0" borderId="0" xfId="0" applyFont="1" applyFill="1" applyBorder="1"/>
    <xf numFmtId="0" fontId="0" fillId="7" borderId="29" xfId="0" applyFill="1" applyBorder="1"/>
    <xf numFmtId="0" fontId="0" fillId="7" borderId="1" xfId="0" applyFill="1" applyBorder="1"/>
    <xf numFmtId="0" fontId="0" fillId="7" borderId="6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8" xfId="0" applyFill="1" applyBorder="1"/>
    <xf numFmtId="0" fontId="0" fillId="7" borderId="9" xfId="0" applyFill="1" applyBorder="1"/>
    <xf numFmtId="0" fontId="0" fillId="0" borderId="29" xfId="0" applyBorder="1"/>
    <xf numFmtId="0" fontId="0" fillId="0" borderId="33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/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6" xfId="0" applyFill="1" applyBorder="1"/>
    <xf numFmtId="0" fontId="0" fillId="0" borderId="36" xfId="0" applyBorder="1"/>
    <xf numFmtId="0" fontId="0" fillId="0" borderId="0" xfId="0" applyFill="1"/>
    <xf numFmtId="0" fontId="0" fillId="5" borderId="6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7" fillId="0" borderId="0" xfId="0" applyFont="1" applyFill="1"/>
    <xf numFmtId="0" fontId="0" fillId="7" borderId="24" xfId="0" applyFill="1" applyBorder="1"/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/>
    <xf numFmtId="0" fontId="8" fillId="0" borderId="1" xfId="0" applyFont="1" applyBorder="1"/>
    <xf numFmtId="0" fontId="8" fillId="0" borderId="8" xfId="0" applyFont="1" applyBorder="1"/>
    <xf numFmtId="0" fontId="0" fillId="7" borderId="31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6" borderId="42" xfId="0" applyFont="1" applyFill="1" applyBorder="1" applyAlignment="1">
      <alignment horizontal="center"/>
    </xf>
    <xf numFmtId="0" fontId="0" fillId="0" borderId="35" xfId="0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opLeftCell="A44" workbookViewId="0">
      <selection activeCell="B65" sqref="B65"/>
    </sheetView>
  </sheetViews>
  <sheetFormatPr baseColWidth="10" defaultRowHeight="14.4" x14ac:dyDescent="0.3"/>
  <cols>
    <col min="1" max="1" width="12.6640625" bestFit="1" customWidth="1"/>
    <col min="2" max="2" width="22.6640625" customWidth="1"/>
    <col min="3" max="4" width="23" customWidth="1"/>
    <col min="6" max="6" width="22.88671875" customWidth="1"/>
    <col min="8" max="8" width="31.109375" bestFit="1" customWidth="1"/>
    <col min="9" max="10" width="22.88671875" customWidth="1"/>
  </cols>
  <sheetData>
    <row r="1" spans="1:12" x14ac:dyDescent="0.3">
      <c r="A1" s="119" t="s">
        <v>63</v>
      </c>
      <c r="B1" s="119"/>
      <c r="C1" s="119"/>
      <c r="D1" s="119"/>
      <c r="E1" s="119"/>
      <c r="G1" s="119" t="s">
        <v>4</v>
      </c>
      <c r="H1" s="119"/>
      <c r="I1" s="119"/>
      <c r="J1" s="119"/>
      <c r="K1" s="1"/>
      <c r="L1" s="1" t="s">
        <v>69</v>
      </c>
    </row>
    <row r="2" spans="1:12" x14ac:dyDescent="0.3">
      <c r="A2" s="119"/>
      <c r="B2" s="119"/>
      <c r="C2" s="119"/>
      <c r="D2" s="119"/>
      <c r="E2" s="119"/>
      <c r="G2" s="119"/>
      <c r="H2" s="119"/>
      <c r="I2" s="119"/>
      <c r="J2" s="119"/>
      <c r="K2" s="1"/>
      <c r="L2" s="1" t="s">
        <v>70</v>
      </c>
    </row>
    <row r="3" spans="1:12" ht="15" thickBot="1" x14ac:dyDescent="0.35">
      <c r="A3" s="119"/>
      <c r="B3" s="119"/>
      <c r="C3" s="119"/>
      <c r="D3" s="119"/>
      <c r="E3" s="119"/>
      <c r="G3" s="119"/>
      <c r="H3" s="119"/>
      <c r="I3" s="119"/>
      <c r="J3" s="119"/>
      <c r="K3" s="1"/>
      <c r="L3" s="1" t="s">
        <v>71</v>
      </c>
    </row>
    <row r="4" spans="1:12" ht="15" thickBot="1" x14ac:dyDescent="0.35">
      <c r="A4" s="15" t="s">
        <v>0</v>
      </c>
      <c r="B4" s="16" t="s">
        <v>1</v>
      </c>
      <c r="C4" s="17" t="s">
        <v>3</v>
      </c>
      <c r="D4" s="62" t="s">
        <v>62</v>
      </c>
      <c r="E4" s="62" t="s">
        <v>36</v>
      </c>
      <c r="G4" s="15"/>
      <c r="H4" s="16" t="s">
        <v>5</v>
      </c>
      <c r="I4" s="16" t="s">
        <v>1</v>
      </c>
      <c r="J4" s="17" t="s">
        <v>3</v>
      </c>
    </row>
    <row r="5" spans="1:12" x14ac:dyDescent="0.3">
      <c r="A5" s="18">
        <v>1</v>
      </c>
      <c r="B5" s="72" t="s">
        <v>72</v>
      </c>
      <c r="C5" s="72" t="s">
        <v>131</v>
      </c>
      <c r="D5" s="72"/>
      <c r="E5" s="72" t="s">
        <v>38</v>
      </c>
      <c r="G5" s="117">
        <v>1</v>
      </c>
      <c r="H5" s="118" t="s">
        <v>179</v>
      </c>
      <c r="I5" s="74" t="s">
        <v>127</v>
      </c>
      <c r="J5" s="75" t="s">
        <v>180</v>
      </c>
    </row>
    <row r="6" spans="1:12" x14ac:dyDescent="0.3">
      <c r="A6" s="7">
        <v>2</v>
      </c>
      <c r="B6" s="72" t="s">
        <v>73</v>
      </c>
      <c r="C6" s="72" t="s">
        <v>74</v>
      </c>
      <c r="D6" s="72"/>
      <c r="E6" s="72" t="s">
        <v>38</v>
      </c>
      <c r="G6" s="113"/>
      <c r="H6" s="110"/>
      <c r="I6" s="72" t="s">
        <v>181</v>
      </c>
      <c r="J6" s="73" t="s">
        <v>102</v>
      </c>
    </row>
    <row r="7" spans="1:12" x14ac:dyDescent="0.3">
      <c r="A7" s="7">
        <v>3</v>
      </c>
      <c r="B7" s="9" t="s">
        <v>73</v>
      </c>
      <c r="C7" s="71" t="s">
        <v>77</v>
      </c>
      <c r="D7" s="71"/>
      <c r="E7" s="72" t="s">
        <v>38</v>
      </c>
      <c r="G7" s="113"/>
      <c r="H7" s="110"/>
      <c r="I7" s="72" t="s">
        <v>146</v>
      </c>
      <c r="J7" s="73" t="s">
        <v>182</v>
      </c>
    </row>
    <row r="8" spans="1:12" x14ac:dyDescent="0.3">
      <c r="A8" s="7">
        <v>4</v>
      </c>
      <c r="B8" s="9" t="s">
        <v>75</v>
      </c>
      <c r="C8" s="71" t="s">
        <v>76</v>
      </c>
      <c r="D8" s="71"/>
      <c r="E8" s="72" t="s">
        <v>38</v>
      </c>
      <c r="G8" s="113"/>
      <c r="H8" s="110"/>
      <c r="I8" s="72" t="s">
        <v>183</v>
      </c>
      <c r="J8" s="73" t="s">
        <v>184</v>
      </c>
    </row>
    <row r="9" spans="1:12" x14ac:dyDescent="0.3">
      <c r="A9" s="7">
        <v>5</v>
      </c>
      <c r="B9" s="9" t="s">
        <v>82</v>
      </c>
      <c r="C9" s="71" t="s">
        <v>95</v>
      </c>
      <c r="D9" s="71"/>
      <c r="E9" s="72" t="s">
        <v>37</v>
      </c>
      <c r="G9" s="113">
        <v>2</v>
      </c>
      <c r="H9" s="110" t="s">
        <v>185</v>
      </c>
      <c r="I9" s="93" t="s">
        <v>149</v>
      </c>
      <c r="J9" s="73" t="s">
        <v>79</v>
      </c>
    </row>
    <row r="10" spans="1:12" x14ac:dyDescent="0.3">
      <c r="A10" s="7">
        <v>6</v>
      </c>
      <c r="B10" s="9" t="s">
        <v>78</v>
      </c>
      <c r="C10" s="71" t="s">
        <v>79</v>
      </c>
      <c r="D10" s="71"/>
      <c r="E10" s="72" t="s">
        <v>38</v>
      </c>
      <c r="G10" s="113"/>
      <c r="H10" s="110"/>
      <c r="I10" s="72" t="s">
        <v>152</v>
      </c>
      <c r="J10" s="73" t="s">
        <v>115</v>
      </c>
    </row>
    <row r="11" spans="1:12" x14ac:dyDescent="0.3">
      <c r="A11" s="7">
        <v>7</v>
      </c>
      <c r="B11" s="9" t="s">
        <v>80</v>
      </c>
      <c r="C11" s="71" t="s">
        <v>81</v>
      </c>
      <c r="D11" s="71"/>
      <c r="E11" s="72" t="s">
        <v>38</v>
      </c>
      <c r="G11" s="113"/>
      <c r="H11" s="110"/>
      <c r="I11" s="72" t="s">
        <v>186</v>
      </c>
      <c r="J11" s="73" t="s">
        <v>187</v>
      </c>
    </row>
    <row r="12" spans="1:12" x14ac:dyDescent="0.3">
      <c r="A12" s="7">
        <v>8</v>
      </c>
      <c r="B12" s="9" t="s">
        <v>91</v>
      </c>
      <c r="C12" s="71" t="s">
        <v>92</v>
      </c>
      <c r="D12" s="71"/>
      <c r="E12" s="72" t="s">
        <v>38</v>
      </c>
      <c r="G12" s="113"/>
      <c r="H12" s="110"/>
      <c r="I12" s="72"/>
      <c r="J12" s="73"/>
    </row>
    <row r="13" spans="1:12" x14ac:dyDescent="0.3">
      <c r="A13" s="7">
        <v>9</v>
      </c>
      <c r="B13" s="9" t="s">
        <v>84</v>
      </c>
      <c r="C13" s="71" t="s">
        <v>85</v>
      </c>
      <c r="D13" s="71"/>
      <c r="E13" s="72" t="s">
        <v>38</v>
      </c>
      <c r="G13" s="113">
        <v>3</v>
      </c>
      <c r="H13" s="114" t="s">
        <v>189</v>
      </c>
      <c r="I13" s="72" t="s">
        <v>190</v>
      </c>
      <c r="J13" s="73" t="s">
        <v>191</v>
      </c>
    </row>
    <row r="14" spans="1:12" x14ac:dyDescent="0.3">
      <c r="A14" s="7">
        <v>10</v>
      </c>
      <c r="B14" s="9" t="s">
        <v>78</v>
      </c>
      <c r="C14" s="71" t="s">
        <v>86</v>
      </c>
      <c r="D14" s="71"/>
      <c r="E14" s="72" t="s">
        <v>38</v>
      </c>
      <c r="G14" s="113"/>
      <c r="H14" s="115"/>
      <c r="I14" s="72" t="s">
        <v>152</v>
      </c>
      <c r="J14" s="73" t="s">
        <v>192</v>
      </c>
    </row>
    <row r="15" spans="1:12" x14ac:dyDescent="0.3">
      <c r="A15" s="7">
        <v>11</v>
      </c>
      <c r="B15" s="9" t="s">
        <v>87</v>
      </c>
      <c r="C15" s="71" t="s">
        <v>88</v>
      </c>
      <c r="D15" s="71"/>
      <c r="E15" s="72" t="s">
        <v>38</v>
      </c>
      <c r="G15" s="113"/>
      <c r="H15" s="115"/>
      <c r="I15" s="72"/>
      <c r="J15" s="73"/>
    </row>
    <row r="16" spans="1:12" x14ac:dyDescent="0.3">
      <c r="A16" s="7">
        <v>12</v>
      </c>
      <c r="B16" s="9" t="s">
        <v>78</v>
      </c>
      <c r="C16" s="71" t="s">
        <v>89</v>
      </c>
      <c r="D16" s="71"/>
      <c r="E16" s="72" t="s">
        <v>38</v>
      </c>
      <c r="G16" s="113"/>
      <c r="H16" s="116"/>
      <c r="I16" s="72"/>
      <c r="J16" s="73"/>
    </row>
    <row r="17" spans="1:10" x14ac:dyDescent="0.3">
      <c r="A17" s="7">
        <v>13</v>
      </c>
      <c r="B17" s="9" t="s">
        <v>84</v>
      </c>
      <c r="C17" s="71" t="s">
        <v>90</v>
      </c>
      <c r="D17" s="71"/>
      <c r="E17" s="72" t="s">
        <v>38</v>
      </c>
      <c r="G17" s="113">
        <v>4</v>
      </c>
      <c r="H17" s="114" t="s">
        <v>193</v>
      </c>
      <c r="I17" s="72" t="s">
        <v>153</v>
      </c>
      <c r="J17" s="73" t="s">
        <v>115</v>
      </c>
    </row>
    <row r="18" spans="1:10" x14ac:dyDescent="0.3">
      <c r="A18" s="7">
        <v>14</v>
      </c>
      <c r="B18" s="72" t="s">
        <v>82</v>
      </c>
      <c r="C18" s="72" t="s">
        <v>83</v>
      </c>
      <c r="D18" s="72"/>
      <c r="E18" s="72" t="s">
        <v>38</v>
      </c>
      <c r="G18" s="113"/>
      <c r="H18" s="115"/>
      <c r="I18" s="72" t="s">
        <v>153</v>
      </c>
      <c r="J18" s="73" t="s">
        <v>126</v>
      </c>
    </row>
    <row r="19" spans="1:10" x14ac:dyDescent="0.3">
      <c r="A19" s="7">
        <v>15</v>
      </c>
      <c r="B19" s="9" t="s">
        <v>91</v>
      </c>
      <c r="C19" s="71" t="s">
        <v>93</v>
      </c>
      <c r="D19" s="71"/>
      <c r="E19" s="72" t="s">
        <v>38</v>
      </c>
      <c r="G19" s="113"/>
      <c r="H19" s="115"/>
      <c r="I19" s="72" t="s">
        <v>82</v>
      </c>
      <c r="J19" s="73" t="s">
        <v>194</v>
      </c>
    </row>
    <row r="20" spans="1:10" x14ac:dyDescent="0.3">
      <c r="A20" s="7">
        <v>16</v>
      </c>
      <c r="B20" s="9" t="s">
        <v>75</v>
      </c>
      <c r="C20" s="71" t="s">
        <v>94</v>
      </c>
      <c r="D20" s="71"/>
      <c r="E20" s="72" t="s">
        <v>38</v>
      </c>
      <c r="G20" s="113"/>
      <c r="H20" s="116"/>
      <c r="I20" s="72"/>
      <c r="J20" s="73"/>
    </row>
    <row r="21" spans="1:10" x14ac:dyDescent="0.3">
      <c r="A21" s="7">
        <v>17</v>
      </c>
      <c r="B21" s="9" t="s">
        <v>96</v>
      </c>
      <c r="C21" s="71" t="s">
        <v>97</v>
      </c>
      <c r="D21" s="71"/>
      <c r="E21" s="72" t="s">
        <v>38</v>
      </c>
      <c r="G21" s="113">
        <v>5</v>
      </c>
      <c r="H21" s="114" t="s">
        <v>217</v>
      </c>
      <c r="I21" s="72" t="s">
        <v>198</v>
      </c>
      <c r="J21" s="73" t="s">
        <v>199</v>
      </c>
    </row>
    <row r="22" spans="1:10" x14ac:dyDescent="0.3">
      <c r="A22" s="7">
        <v>18</v>
      </c>
      <c r="B22" s="9" t="s">
        <v>98</v>
      </c>
      <c r="C22" s="71" t="s">
        <v>99</v>
      </c>
      <c r="D22" s="71" t="s">
        <v>100</v>
      </c>
      <c r="E22" s="72" t="s">
        <v>38</v>
      </c>
      <c r="G22" s="113"/>
      <c r="H22" s="115"/>
      <c r="I22" s="72"/>
      <c r="J22" s="73"/>
    </row>
    <row r="23" spans="1:10" x14ac:dyDescent="0.3">
      <c r="A23" s="7">
        <v>19</v>
      </c>
      <c r="B23" s="9" t="s">
        <v>101</v>
      </c>
      <c r="C23" s="71" t="s">
        <v>102</v>
      </c>
      <c r="D23" s="71" t="s">
        <v>103</v>
      </c>
      <c r="E23" s="72" t="s">
        <v>38</v>
      </c>
      <c r="G23" s="113"/>
      <c r="H23" s="115"/>
      <c r="I23" s="72"/>
      <c r="J23" s="73"/>
    </row>
    <row r="24" spans="1:10" x14ac:dyDescent="0.3">
      <c r="A24" s="7">
        <v>20</v>
      </c>
      <c r="B24" s="9" t="s">
        <v>104</v>
      </c>
      <c r="C24" s="71" t="s">
        <v>105</v>
      </c>
      <c r="D24" s="71"/>
      <c r="E24" s="72" t="s">
        <v>37</v>
      </c>
      <c r="G24" s="113"/>
      <c r="H24" s="116"/>
      <c r="I24" s="72"/>
      <c r="J24" s="73"/>
    </row>
    <row r="25" spans="1:10" x14ac:dyDescent="0.3">
      <c r="A25" s="7">
        <v>21</v>
      </c>
      <c r="B25" s="9" t="s">
        <v>106</v>
      </c>
      <c r="C25" s="71" t="s">
        <v>107</v>
      </c>
      <c r="D25" s="71"/>
      <c r="E25" s="72" t="s">
        <v>37</v>
      </c>
      <c r="G25" s="113">
        <v>6</v>
      </c>
      <c r="H25" s="114" t="s">
        <v>206</v>
      </c>
      <c r="I25" s="72" t="s">
        <v>78</v>
      </c>
      <c r="J25" s="73" t="s">
        <v>207</v>
      </c>
    </row>
    <row r="26" spans="1:10" x14ac:dyDescent="0.3">
      <c r="A26" s="7">
        <v>22</v>
      </c>
      <c r="B26" s="9" t="s">
        <v>108</v>
      </c>
      <c r="C26" s="71" t="s">
        <v>109</v>
      </c>
      <c r="D26" s="71"/>
      <c r="E26" s="72" t="s">
        <v>229</v>
      </c>
      <c r="G26" s="113"/>
      <c r="H26" s="115"/>
      <c r="I26" s="72" t="s">
        <v>208</v>
      </c>
      <c r="J26" s="73" t="s">
        <v>187</v>
      </c>
    </row>
    <row r="27" spans="1:10" x14ac:dyDescent="0.3">
      <c r="A27" s="7">
        <v>23</v>
      </c>
      <c r="B27" s="9" t="s">
        <v>110</v>
      </c>
      <c r="C27" s="71" t="s">
        <v>111</v>
      </c>
      <c r="D27" s="71" t="s">
        <v>112</v>
      </c>
      <c r="E27" s="72" t="s">
        <v>38</v>
      </c>
      <c r="G27" s="113"/>
      <c r="H27" s="115"/>
      <c r="I27" s="72" t="s">
        <v>209</v>
      </c>
      <c r="J27" s="73" t="s">
        <v>210</v>
      </c>
    </row>
    <row r="28" spans="1:10" x14ac:dyDescent="0.3">
      <c r="A28" s="7">
        <v>24</v>
      </c>
      <c r="B28" s="9" t="s">
        <v>113</v>
      </c>
      <c r="C28" s="71" t="s">
        <v>114</v>
      </c>
      <c r="D28" s="71"/>
      <c r="E28" s="72" t="s">
        <v>37</v>
      </c>
      <c r="G28" s="113"/>
      <c r="H28" s="116"/>
      <c r="I28" s="72" t="s">
        <v>211</v>
      </c>
      <c r="J28" s="73" t="s">
        <v>102</v>
      </c>
    </row>
    <row r="29" spans="1:10" ht="28.8" x14ac:dyDescent="0.3">
      <c r="A29" s="7">
        <v>25</v>
      </c>
      <c r="B29" s="9" t="s">
        <v>91</v>
      </c>
      <c r="C29" s="71" t="s">
        <v>115</v>
      </c>
      <c r="D29" s="71"/>
      <c r="E29" s="72" t="s">
        <v>38</v>
      </c>
      <c r="G29" s="113">
        <v>7</v>
      </c>
      <c r="H29" s="107" t="s">
        <v>222</v>
      </c>
      <c r="I29" s="72" t="s">
        <v>127</v>
      </c>
      <c r="J29" s="73" t="s">
        <v>212</v>
      </c>
    </row>
    <row r="30" spans="1:10" x14ac:dyDescent="0.3">
      <c r="A30" s="7">
        <v>26</v>
      </c>
      <c r="B30" s="9" t="s">
        <v>116</v>
      </c>
      <c r="C30" s="71" t="s">
        <v>117</v>
      </c>
      <c r="D30" s="71" t="s">
        <v>118</v>
      </c>
      <c r="E30" s="72" t="s">
        <v>37</v>
      </c>
      <c r="G30" s="113"/>
      <c r="H30" s="108"/>
      <c r="I30" s="72" t="s">
        <v>153</v>
      </c>
      <c r="J30" s="73" t="s">
        <v>216</v>
      </c>
    </row>
    <row r="31" spans="1:10" x14ac:dyDescent="0.3">
      <c r="A31" s="7">
        <v>27</v>
      </c>
      <c r="B31" s="9" t="s">
        <v>119</v>
      </c>
      <c r="C31" s="71" t="s">
        <v>95</v>
      </c>
      <c r="D31" s="71" t="s">
        <v>120</v>
      </c>
      <c r="E31" s="72" t="s">
        <v>121</v>
      </c>
      <c r="G31" s="113"/>
      <c r="H31" s="108"/>
      <c r="I31" s="72" t="s">
        <v>213</v>
      </c>
      <c r="J31" s="73" t="s">
        <v>126</v>
      </c>
    </row>
    <row r="32" spans="1:10" x14ac:dyDescent="0.3">
      <c r="A32" s="7">
        <v>28</v>
      </c>
      <c r="B32" s="9" t="s">
        <v>122</v>
      </c>
      <c r="C32" s="71" t="s">
        <v>123</v>
      </c>
      <c r="D32" s="71" t="s">
        <v>124</v>
      </c>
      <c r="E32" s="72" t="s">
        <v>37</v>
      </c>
      <c r="G32" s="113"/>
      <c r="H32" s="109"/>
      <c r="I32" s="72" t="s">
        <v>214</v>
      </c>
      <c r="J32" s="73" t="s">
        <v>215</v>
      </c>
    </row>
    <row r="33" spans="1:10" ht="15" customHeight="1" x14ac:dyDescent="0.3">
      <c r="A33" s="7">
        <v>29</v>
      </c>
      <c r="B33" s="9" t="s">
        <v>125</v>
      </c>
      <c r="C33" s="71" t="s">
        <v>126</v>
      </c>
      <c r="D33" s="71"/>
      <c r="E33" s="72" t="s">
        <v>37</v>
      </c>
      <c r="G33" s="113">
        <v>8</v>
      </c>
      <c r="H33" s="114" t="s">
        <v>218</v>
      </c>
      <c r="I33" s="72" t="s">
        <v>152</v>
      </c>
      <c r="J33" s="73" t="s">
        <v>219</v>
      </c>
    </row>
    <row r="34" spans="1:10" x14ac:dyDescent="0.3">
      <c r="A34" s="7">
        <v>30</v>
      </c>
      <c r="B34" s="9" t="s">
        <v>127</v>
      </c>
      <c r="C34" s="71" t="s">
        <v>128</v>
      </c>
      <c r="D34" s="71"/>
      <c r="E34" s="72" t="s">
        <v>37</v>
      </c>
      <c r="G34" s="113"/>
      <c r="H34" s="115"/>
      <c r="I34" s="72" t="s">
        <v>220</v>
      </c>
      <c r="J34" s="73" t="s">
        <v>221</v>
      </c>
    </row>
    <row r="35" spans="1:10" x14ac:dyDescent="0.3">
      <c r="A35" s="7">
        <v>31</v>
      </c>
      <c r="B35" s="9" t="s">
        <v>127</v>
      </c>
      <c r="C35" s="71" t="s">
        <v>129</v>
      </c>
      <c r="D35" s="71"/>
      <c r="E35" s="72" t="s">
        <v>37</v>
      </c>
      <c r="G35" s="113"/>
      <c r="H35" s="115"/>
      <c r="I35" s="72"/>
      <c r="J35" s="73"/>
    </row>
    <row r="36" spans="1:10" x14ac:dyDescent="0.3">
      <c r="A36" s="7">
        <v>32</v>
      </c>
      <c r="B36" s="9" t="s">
        <v>130</v>
      </c>
      <c r="C36" s="71" t="s">
        <v>131</v>
      </c>
      <c r="D36" s="71" t="s">
        <v>132</v>
      </c>
      <c r="E36" s="72" t="s">
        <v>37</v>
      </c>
      <c r="G36" s="113"/>
      <c r="H36" s="116"/>
      <c r="I36" s="72"/>
      <c r="J36" s="73"/>
    </row>
    <row r="37" spans="1:10" x14ac:dyDescent="0.3">
      <c r="A37" s="7">
        <v>33</v>
      </c>
      <c r="B37" s="9" t="s">
        <v>133</v>
      </c>
      <c r="C37" s="71" t="s">
        <v>134</v>
      </c>
      <c r="D37" s="71" t="s">
        <v>135</v>
      </c>
      <c r="E37" s="72" t="s">
        <v>38</v>
      </c>
      <c r="G37" s="113">
        <v>9</v>
      </c>
      <c r="H37" s="114" t="s">
        <v>100</v>
      </c>
      <c r="I37" s="72" t="s">
        <v>223</v>
      </c>
      <c r="J37" s="73" t="s">
        <v>224</v>
      </c>
    </row>
    <row r="38" spans="1:10" x14ac:dyDescent="0.3">
      <c r="A38" s="7">
        <v>34</v>
      </c>
      <c r="B38" s="9" t="s">
        <v>136</v>
      </c>
      <c r="C38" s="71" t="s">
        <v>137</v>
      </c>
      <c r="D38" s="71" t="s">
        <v>138</v>
      </c>
      <c r="E38" s="72" t="s">
        <v>38</v>
      </c>
      <c r="G38" s="113"/>
      <c r="H38" s="115"/>
      <c r="I38" s="72"/>
      <c r="J38" s="73"/>
    </row>
    <row r="39" spans="1:10" x14ac:dyDescent="0.3">
      <c r="A39" s="7">
        <v>35</v>
      </c>
      <c r="B39" s="9" t="s">
        <v>139</v>
      </c>
      <c r="C39" s="71" t="s">
        <v>140</v>
      </c>
      <c r="D39" s="71" t="s">
        <v>141</v>
      </c>
      <c r="E39" s="72" t="s">
        <v>38</v>
      </c>
      <c r="G39" s="113"/>
      <c r="H39" s="115"/>
      <c r="I39" s="72"/>
      <c r="J39" s="73"/>
    </row>
    <row r="40" spans="1:10" x14ac:dyDescent="0.3">
      <c r="A40" s="7">
        <v>36</v>
      </c>
      <c r="B40" s="9" t="s">
        <v>195</v>
      </c>
      <c r="C40" s="71" t="s">
        <v>126</v>
      </c>
      <c r="D40" s="71"/>
      <c r="E40" s="72" t="s">
        <v>38</v>
      </c>
      <c r="G40" s="113"/>
      <c r="H40" s="116"/>
      <c r="I40" s="72"/>
      <c r="J40" s="73"/>
    </row>
    <row r="41" spans="1:10" x14ac:dyDescent="0.3">
      <c r="A41" s="7">
        <v>37</v>
      </c>
      <c r="B41" s="9" t="s">
        <v>130</v>
      </c>
      <c r="C41" s="71" t="s">
        <v>137</v>
      </c>
      <c r="D41" s="71" t="s">
        <v>145</v>
      </c>
      <c r="E41" s="72" t="s">
        <v>37</v>
      </c>
      <c r="G41" s="113">
        <v>10</v>
      </c>
      <c r="H41" s="110" t="s">
        <v>188</v>
      </c>
      <c r="I41" s="72" t="s">
        <v>130</v>
      </c>
      <c r="J41" s="73" t="s">
        <v>137</v>
      </c>
    </row>
    <row r="42" spans="1:10" x14ac:dyDescent="0.3">
      <c r="A42" s="7">
        <v>38</v>
      </c>
      <c r="B42" s="9" t="s">
        <v>146</v>
      </c>
      <c r="C42" s="71" t="s">
        <v>147</v>
      </c>
      <c r="D42" s="71" t="s">
        <v>148</v>
      </c>
      <c r="E42" s="72" t="s">
        <v>37</v>
      </c>
      <c r="G42" s="113"/>
      <c r="H42" s="110"/>
      <c r="I42" s="72" t="s">
        <v>142</v>
      </c>
      <c r="J42" s="73" t="s">
        <v>144</v>
      </c>
    </row>
    <row r="43" spans="1:10" x14ac:dyDescent="0.3">
      <c r="A43" s="7">
        <v>39</v>
      </c>
      <c r="B43" s="9" t="s">
        <v>149</v>
      </c>
      <c r="C43" s="71" t="s">
        <v>79</v>
      </c>
      <c r="D43" s="71" t="s">
        <v>230</v>
      </c>
      <c r="E43" s="72" t="s">
        <v>37</v>
      </c>
      <c r="G43" s="113"/>
      <c r="H43" s="110"/>
      <c r="I43" s="72"/>
      <c r="J43" s="73"/>
    </row>
    <row r="44" spans="1:10" x14ac:dyDescent="0.3">
      <c r="A44" s="7">
        <v>40</v>
      </c>
      <c r="B44" s="9" t="s">
        <v>150</v>
      </c>
      <c r="C44" s="71" t="s">
        <v>137</v>
      </c>
      <c r="D44" s="71" t="s">
        <v>151</v>
      </c>
      <c r="E44" s="72" t="s">
        <v>38</v>
      </c>
      <c r="G44" s="113"/>
      <c r="H44" s="110"/>
      <c r="I44" s="72"/>
      <c r="J44" s="73"/>
    </row>
    <row r="45" spans="1:10" x14ac:dyDescent="0.3">
      <c r="A45" s="7">
        <v>41</v>
      </c>
      <c r="B45" s="9" t="s">
        <v>142</v>
      </c>
      <c r="C45" s="71" t="s">
        <v>144</v>
      </c>
      <c r="D45" s="71" t="s">
        <v>143</v>
      </c>
      <c r="E45" s="72" t="s">
        <v>37</v>
      </c>
      <c r="G45" s="113"/>
      <c r="H45" s="110"/>
      <c r="I45" s="72"/>
      <c r="J45" s="73"/>
    </row>
    <row r="46" spans="1:10" x14ac:dyDescent="0.3">
      <c r="A46" s="7">
        <v>42</v>
      </c>
      <c r="B46" s="9" t="s">
        <v>153</v>
      </c>
      <c r="C46" s="71" t="s">
        <v>95</v>
      </c>
      <c r="D46" s="71" t="s">
        <v>154</v>
      </c>
      <c r="E46" s="72" t="s">
        <v>38</v>
      </c>
      <c r="G46" s="113"/>
      <c r="H46" s="110"/>
      <c r="I46" s="72"/>
      <c r="J46" s="73"/>
    </row>
    <row r="47" spans="1:10" x14ac:dyDescent="0.3">
      <c r="A47" s="7">
        <v>43</v>
      </c>
      <c r="B47" s="9" t="s">
        <v>155</v>
      </c>
      <c r="C47" s="71" t="s">
        <v>156</v>
      </c>
      <c r="D47" s="71"/>
      <c r="E47" s="72" t="s">
        <v>38</v>
      </c>
      <c r="G47" s="113"/>
      <c r="H47" s="110"/>
      <c r="I47" s="72"/>
      <c r="J47" s="73"/>
    </row>
    <row r="48" spans="1:10" x14ac:dyDescent="0.3">
      <c r="A48" s="7">
        <v>44</v>
      </c>
      <c r="B48" s="9" t="s">
        <v>152</v>
      </c>
      <c r="C48" s="71" t="s">
        <v>131</v>
      </c>
      <c r="D48" s="71"/>
      <c r="E48" s="72" t="s">
        <v>37</v>
      </c>
      <c r="G48" s="113"/>
      <c r="H48" s="110"/>
      <c r="I48" s="72"/>
      <c r="J48" s="73"/>
    </row>
    <row r="49" spans="1:10" x14ac:dyDescent="0.3">
      <c r="A49" s="7">
        <v>45</v>
      </c>
      <c r="B49" s="9" t="s">
        <v>157</v>
      </c>
      <c r="C49" s="71" t="s">
        <v>79</v>
      </c>
      <c r="D49" s="71"/>
      <c r="E49" s="72" t="s">
        <v>37</v>
      </c>
      <c r="G49" s="113">
        <v>12</v>
      </c>
      <c r="H49" s="110"/>
      <c r="I49" s="72"/>
      <c r="J49" s="73"/>
    </row>
    <row r="50" spans="1:10" x14ac:dyDescent="0.3">
      <c r="A50" s="7">
        <v>46</v>
      </c>
      <c r="B50" s="9" t="s">
        <v>158</v>
      </c>
      <c r="C50" s="71" t="s">
        <v>159</v>
      </c>
      <c r="D50" s="71" t="s">
        <v>160</v>
      </c>
      <c r="E50" s="72" t="s">
        <v>38</v>
      </c>
      <c r="G50" s="113"/>
      <c r="H50" s="110"/>
      <c r="I50" s="72"/>
      <c r="J50" s="73"/>
    </row>
    <row r="51" spans="1:10" x14ac:dyDescent="0.3">
      <c r="A51" s="7">
        <v>47</v>
      </c>
      <c r="B51" s="9" t="s">
        <v>161</v>
      </c>
      <c r="C51" s="71" t="s">
        <v>162</v>
      </c>
      <c r="D51" s="71" t="s">
        <v>163</v>
      </c>
      <c r="E51" s="72" t="s">
        <v>38</v>
      </c>
      <c r="G51" s="113"/>
      <c r="H51" s="110"/>
      <c r="I51" s="72"/>
      <c r="J51" s="73"/>
    </row>
    <row r="52" spans="1:10" x14ac:dyDescent="0.3">
      <c r="A52" s="7">
        <v>48</v>
      </c>
      <c r="B52" s="9" t="s">
        <v>170</v>
      </c>
      <c r="C52" s="71" t="s">
        <v>171</v>
      </c>
      <c r="D52" s="71" t="s">
        <v>172</v>
      </c>
      <c r="E52" s="72" t="s">
        <v>38</v>
      </c>
      <c r="G52" s="113"/>
      <c r="H52" s="110"/>
      <c r="I52" s="72"/>
      <c r="J52" s="73"/>
    </row>
    <row r="53" spans="1:10" x14ac:dyDescent="0.3">
      <c r="A53" s="7">
        <v>49</v>
      </c>
      <c r="B53" s="9" t="s">
        <v>203</v>
      </c>
      <c r="C53" s="71" t="s">
        <v>204</v>
      </c>
      <c r="D53" s="71" t="s">
        <v>205</v>
      </c>
      <c r="E53" s="72" t="s">
        <v>38</v>
      </c>
      <c r="G53" s="113">
        <v>13</v>
      </c>
      <c r="H53" s="110"/>
      <c r="I53" s="72"/>
      <c r="J53" s="73"/>
    </row>
    <row r="54" spans="1:10" x14ac:dyDescent="0.3">
      <c r="A54" s="7">
        <v>50</v>
      </c>
      <c r="B54" s="9" t="s">
        <v>164</v>
      </c>
      <c r="C54" s="71" t="s">
        <v>144</v>
      </c>
      <c r="D54" s="71" t="s">
        <v>165</v>
      </c>
      <c r="E54" s="72" t="s">
        <v>37</v>
      </c>
      <c r="G54" s="113"/>
      <c r="H54" s="110"/>
      <c r="I54" s="72"/>
      <c r="J54" s="73"/>
    </row>
    <row r="55" spans="1:10" x14ac:dyDescent="0.3">
      <c r="A55" s="7">
        <v>51</v>
      </c>
      <c r="B55" s="9" t="s">
        <v>166</v>
      </c>
      <c r="C55" s="71" t="s">
        <v>167</v>
      </c>
      <c r="D55" s="71"/>
      <c r="E55" s="72" t="s">
        <v>37</v>
      </c>
      <c r="G55" s="113"/>
      <c r="H55" s="110"/>
      <c r="I55" s="72"/>
      <c r="J55" s="73"/>
    </row>
    <row r="56" spans="1:10" x14ac:dyDescent="0.3">
      <c r="A56" s="7">
        <v>52</v>
      </c>
      <c r="B56" s="9" t="s">
        <v>176</v>
      </c>
      <c r="C56" s="71" t="s">
        <v>177</v>
      </c>
      <c r="D56" s="71" t="s">
        <v>177</v>
      </c>
      <c r="E56" s="72" t="s">
        <v>37</v>
      </c>
      <c r="G56" s="113"/>
      <c r="H56" s="110"/>
      <c r="I56" s="72"/>
      <c r="J56" s="73"/>
    </row>
    <row r="57" spans="1:10" x14ac:dyDescent="0.3">
      <c r="A57" s="7">
        <v>53</v>
      </c>
      <c r="B57" s="9" t="s">
        <v>168</v>
      </c>
      <c r="C57" s="71" t="s">
        <v>169</v>
      </c>
      <c r="D57" s="71"/>
      <c r="E57" s="72" t="s">
        <v>37</v>
      </c>
      <c r="G57" s="113">
        <v>14</v>
      </c>
      <c r="H57" s="110"/>
      <c r="I57" s="72"/>
      <c r="J57" s="73"/>
    </row>
    <row r="58" spans="1:10" x14ac:dyDescent="0.3">
      <c r="A58" s="7">
        <v>54</v>
      </c>
      <c r="B58" s="9" t="s">
        <v>173</v>
      </c>
      <c r="C58" s="71" t="s">
        <v>174</v>
      </c>
      <c r="D58" s="71" t="s">
        <v>175</v>
      </c>
      <c r="E58" s="72" t="s">
        <v>38</v>
      </c>
      <c r="G58" s="113"/>
      <c r="H58" s="110"/>
      <c r="I58" s="72"/>
      <c r="J58" s="73"/>
    </row>
    <row r="59" spans="1:10" x14ac:dyDescent="0.3">
      <c r="A59" s="7">
        <v>55</v>
      </c>
      <c r="B59" s="9" t="s">
        <v>178</v>
      </c>
      <c r="C59" s="71" t="s">
        <v>95</v>
      </c>
      <c r="D59" s="71"/>
      <c r="E59" s="72" t="s">
        <v>38</v>
      </c>
      <c r="G59" s="113"/>
      <c r="H59" s="110"/>
      <c r="I59" s="72"/>
      <c r="J59" s="73"/>
    </row>
    <row r="60" spans="1:10" x14ac:dyDescent="0.3">
      <c r="A60" s="7">
        <v>56</v>
      </c>
      <c r="B60" s="9" t="s">
        <v>173</v>
      </c>
      <c r="C60" s="71" t="s">
        <v>131</v>
      </c>
      <c r="D60" s="71"/>
      <c r="E60" s="72" t="s">
        <v>37</v>
      </c>
      <c r="G60" s="113"/>
      <c r="H60" s="110"/>
      <c r="I60" s="72"/>
      <c r="J60" s="73"/>
    </row>
    <row r="61" spans="1:10" x14ac:dyDescent="0.3">
      <c r="A61" s="7">
        <v>57</v>
      </c>
      <c r="B61" s="9" t="s">
        <v>98</v>
      </c>
      <c r="C61" s="71" t="s">
        <v>196</v>
      </c>
      <c r="D61" s="71"/>
      <c r="E61" s="72" t="s">
        <v>38</v>
      </c>
      <c r="G61" s="113">
        <v>15</v>
      </c>
      <c r="H61" s="110"/>
      <c r="I61" s="72"/>
      <c r="J61" s="73"/>
    </row>
    <row r="62" spans="1:10" x14ac:dyDescent="0.3">
      <c r="A62" s="7">
        <v>58</v>
      </c>
      <c r="B62" s="9" t="s">
        <v>197</v>
      </c>
      <c r="C62" s="71" t="s">
        <v>126</v>
      </c>
      <c r="D62" s="71"/>
      <c r="E62" s="72" t="s">
        <v>38</v>
      </c>
      <c r="G62" s="113"/>
      <c r="H62" s="110"/>
      <c r="I62" s="72"/>
      <c r="J62" s="73"/>
    </row>
    <row r="63" spans="1:10" x14ac:dyDescent="0.3">
      <c r="A63" s="7">
        <v>59</v>
      </c>
      <c r="B63" s="9" t="s">
        <v>200</v>
      </c>
      <c r="C63" s="71" t="s">
        <v>95</v>
      </c>
      <c r="D63" s="71" t="s">
        <v>201</v>
      </c>
      <c r="E63" s="72" t="s">
        <v>37</v>
      </c>
      <c r="G63" s="113"/>
      <c r="H63" s="110"/>
      <c r="I63" s="72"/>
      <c r="J63" s="73"/>
    </row>
    <row r="64" spans="1:10" x14ac:dyDescent="0.3">
      <c r="A64" s="7">
        <v>60</v>
      </c>
      <c r="B64" s="9" t="s">
        <v>202</v>
      </c>
      <c r="C64" s="71" t="s">
        <v>191</v>
      </c>
      <c r="D64" s="71"/>
      <c r="E64" s="72" t="s">
        <v>38</v>
      </c>
      <c r="G64" s="113"/>
      <c r="H64" s="110"/>
      <c r="I64" s="72"/>
      <c r="J64" s="73"/>
    </row>
    <row r="65" spans="1:10" x14ac:dyDescent="0.3">
      <c r="A65" s="7">
        <v>61</v>
      </c>
      <c r="B65" s="9" t="s">
        <v>226</v>
      </c>
      <c r="C65" s="71" t="s">
        <v>225</v>
      </c>
      <c r="D65" s="71"/>
      <c r="E65" s="72" t="s">
        <v>37</v>
      </c>
      <c r="G65" s="111">
        <v>16</v>
      </c>
      <c r="H65" s="110"/>
      <c r="I65" s="72"/>
      <c r="J65" s="73"/>
    </row>
    <row r="66" spans="1:10" x14ac:dyDescent="0.3">
      <c r="A66" s="7">
        <v>62</v>
      </c>
      <c r="B66" s="9"/>
      <c r="C66" s="71"/>
      <c r="D66" s="71"/>
      <c r="E66" s="72"/>
      <c r="G66" s="111"/>
      <c r="H66" s="110"/>
      <c r="I66" s="72"/>
      <c r="J66" s="73"/>
    </row>
    <row r="67" spans="1:10" x14ac:dyDescent="0.3">
      <c r="A67" s="7">
        <v>63</v>
      </c>
      <c r="B67" s="9" t="s">
        <v>227</v>
      </c>
      <c r="C67" s="71" t="s">
        <v>228</v>
      </c>
      <c r="D67" s="71"/>
      <c r="E67" s="72" t="s">
        <v>37</v>
      </c>
      <c r="G67" s="111"/>
      <c r="H67" s="110"/>
      <c r="I67" s="72"/>
      <c r="J67" s="73"/>
    </row>
    <row r="68" spans="1:10" x14ac:dyDescent="0.3">
      <c r="A68" s="7">
        <v>64</v>
      </c>
      <c r="B68" s="9"/>
      <c r="C68" s="71"/>
      <c r="D68" s="71"/>
      <c r="E68" s="72"/>
      <c r="G68" s="111"/>
      <c r="H68" s="110"/>
      <c r="I68" s="72"/>
      <c r="J68" s="73"/>
    </row>
    <row r="69" spans="1:10" x14ac:dyDescent="0.3">
      <c r="A69" s="7">
        <v>65</v>
      </c>
      <c r="B69" s="9"/>
      <c r="C69" s="71"/>
      <c r="D69" s="71"/>
      <c r="E69" s="72"/>
      <c r="G69" s="111">
        <v>17</v>
      </c>
      <c r="H69" s="110"/>
      <c r="I69" s="72"/>
      <c r="J69" s="73"/>
    </row>
    <row r="70" spans="1:10" x14ac:dyDescent="0.3">
      <c r="A70" s="7">
        <v>66</v>
      </c>
      <c r="B70" s="9"/>
      <c r="C70" s="71"/>
      <c r="D70" s="71"/>
      <c r="E70" s="72"/>
      <c r="G70" s="111"/>
      <c r="H70" s="110"/>
      <c r="I70" s="72"/>
      <c r="J70" s="73"/>
    </row>
    <row r="71" spans="1:10" x14ac:dyDescent="0.3">
      <c r="A71" s="7">
        <v>67</v>
      </c>
      <c r="B71" s="9"/>
      <c r="C71" s="71"/>
      <c r="D71" s="71"/>
      <c r="E71" s="72"/>
      <c r="G71" s="111"/>
      <c r="H71" s="110"/>
      <c r="I71" s="72"/>
      <c r="J71" s="73"/>
    </row>
    <row r="72" spans="1:10" x14ac:dyDescent="0.3">
      <c r="A72" s="7">
        <v>68</v>
      </c>
      <c r="B72" s="9"/>
      <c r="C72" s="71"/>
      <c r="D72" s="71"/>
      <c r="E72" s="72"/>
      <c r="G72" s="111"/>
      <c r="H72" s="110"/>
      <c r="I72" s="72"/>
      <c r="J72" s="73"/>
    </row>
    <row r="73" spans="1:10" x14ac:dyDescent="0.3">
      <c r="A73" s="7">
        <v>69</v>
      </c>
      <c r="B73" s="9"/>
      <c r="C73" s="71"/>
      <c r="D73" s="71"/>
      <c r="E73" s="72"/>
      <c r="G73" s="111">
        <v>18</v>
      </c>
      <c r="H73" s="110"/>
      <c r="I73" s="72"/>
      <c r="J73" s="73"/>
    </row>
    <row r="74" spans="1:10" x14ac:dyDescent="0.3">
      <c r="A74" s="7">
        <v>70</v>
      </c>
      <c r="B74" s="9"/>
      <c r="C74" s="71"/>
      <c r="D74" s="71"/>
      <c r="E74" s="72"/>
      <c r="G74" s="111"/>
      <c r="H74" s="110"/>
      <c r="I74" s="72"/>
      <c r="J74" s="73"/>
    </row>
    <row r="75" spans="1:10" x14ac:dyDescent="0.3">
      <c r="A75" s="7">
        <v>71</v>
      </c>
      <c r="B75" s="9"/>
      <c r="C75" s="71"/>
      <c r="D75" s="71"/>
      <c r="E75" s="72"/>
      <c r="G75" s="111"/>
      <c r="H75" s="110"/>
      <c r="I75" s="72"/>
      <c r="J75" s="73"/>
    </row>
    <row r="76" spans="1:10" x14ac:dyDescent="0.3">
      <c r="A76" s="7">
        <v>72</v>
      </c>
      <c r="B76" s="9"/>
      <c r="C76" s="71"/>
      <c r="D76" s="71"/>
      <c r="E76" s="72"/>
      <c r="G76" s="111"/>
      <c r="H76" s="110"/>
      <c r="I76" s="72"/>
      <c r="J76" s="73"/>
    </row>
    <row r="77" spans="1:10" x14ac:dyDescent="0.3">
      <c r="A77" s="7">
        <v>73</v>
      </c>
      <c r="B77" s="9"/>
      <c r="C77" s="71"/>
      <c r="D77" s="71"/>
      <c r="E77" s="72"/>
      <c r="G77" s="111">
        <v>19</v>
      </c>
      <c r="H77" s="110"/>
      <c r="I77" s="72"/>
      <c r="J77" s="73"/>
    </row>
    <row r="78" spans="1:10" x14ac:dyDescent="0.3">
      <c r="A78" s="7">
        <v>74</v>
      </c>
      <c r="B78" s="9"/>
      <c r="C78" s="71"/>
      <c r="D78" s="71"/>
      <c r="E78" s="72"/>
      <c r="G78" s="111"/>
      <c r="H78" s="110"/>
      <c r="I78" s="72"/>
      <c r="J78" s="73"/>
    </row>
    <row r="79" spans="1:10" x14ac:dyDescent="0.3">
      <c r="A79" s="7">
        <v>75</v>
      </c>
      <c r="B79" s="9"/>
      <c r="C79" s="71"/>
      <c r="D79" s="71"/>
      <c r="E79" s="72"/>
      <c r="G79" s="111"/>
      <c r="H79" s="110"/>
      <c r="I79" s="72"/>
      <c r="J79" s="73"/>
    </row>
    <row r="80" spans="1:10" x14ac:dyDescent="0.3">
      <c r="A80" s="7">
        <v>76</v>
      </c>
      <c r="B80" s="9"/>
      <c r="C80" s="71"/>
      <c r="D80" s="71"/>
      <c r="E80" s="72"/>
      <c r="G80" s="111"/>
      <c r="H80" s="110"/>
      <c r="I80" s="72"/>
      <c r="J80" s="73"/>
    </row>
    <row r="81" spans="1:10" x14ac:dyDescent="0.3">
      <c r="A81" s="7">
        <v>77</v>
      </c>
      <c r="B81" s="9"/>
      <c r="C81" s="71"/>
      <c r="D81" s="71"/>
      <c r="E81" s="72"/>
      <c r="G81" s="111">
        <v>20</v>
      </c>
      <c r="H81" s="110"/>
      <c r="I81" s="72"/>
      <c r="J81" s="73"/>
    </row>
    <row r="82" spans="1:10" x14ac:dyDescent="0.3">
      <c r="A82" s="7">
        <v>78</v>
      </c>
      <c r="B82" s="9"/>
      <c r="C82" s="71"/>
      <c r="D82" s="71"/>
      <c r="E82" s="72"/>
      <c r="G82" s="111"/>
      <c r="H82" s="110"/>
      <c r="I82" s="72"/>
      <c r="J82" s="73"/>
    </row>
    <row r="83" spans="1:10" x14ac:dyDescent="0.3">
      <c r="A83" s="7">
        <v>79</v>
      </c>
      <c r="B83" s="9"/>
      <c r="C83" s="71"/>
      <c r="D83" s="71"/>
      <c r="E83" s="72"/>
      <c r="G83" s="111"/>
      <c r="H83" s="110"/>
      <c r="I83" s="72"/>
      <c r="J83" s="73"/>
    </row>
    <row r="84" spans="1:10" x14ac:dyDescent="0.3">
      <c r="A84" s="7">
        <v>80</v>
      </c>
      <c r="B84" s="9"/>
      <c r="C84" s="71"/>
      <c r="D84" s="71"/>
      <c r="E84" s="72"/>
      <c r="G84" s="111"/>
      <c r="H84" s="110"/>
      <c r="I84" s="72"/>
      <c r="J84" s="73"/>
    </row>
    <row r="85" spans="1:10" x14ac:dyDescent="0.3">
      <c r="A85" s="7">
        <v>81</v>
      </c>
      <c r="B85" s="9"/>
      <c r="C85" s="71"/>
      <c r="D85" s="71"/>
      <c r="E85" s="72"/>
      <c r="G85" s="111">
        <v>21</v>
      </c>
      <c r="H85" s="110"/>
      <c r="I85" s="72"/>
      <c r="J85" s="73"/>
    </row>
    <row r="86" spans="1:10" x14ac:dyDescent="0.3">
      <c r="A86" s="7">
        <v>82</v>
      </c>
      <c r="B86" s="9"/>
      <c r="C86" s="71"/>
      <c r="D86" s="71"/>
      <c r="E86" s="72"/>
      <c r="G86" s="111"/>
      <c r="H86" s="110"/>
      <c r="I86" s="72"/>
      <c r="J86" s="73"/>
    </row>
    <row r="87" spans="1:10" x14ac:dyDescent="0.3">
      <c r="A87" s="7">
        <v>83</v>
      </c>
      <c r="B87" s="9"/>
      <c r="C87" s="71"/>
      <c r="D87" s="71"/>
      <c r="E87" s="72"/>
      <c r="G87" s="111"/>
      <c r="H87" s="110"/>
      <c r="I87" s="72"/>
      <c r="J87" s="73"/>
    </row>
    <row r="88" spans="1:10" x14ac:dyDescent="0.3">
      <c r="A88" s="7">
        <v>84</v>
      </c>
      <c r="B88" s="9"/>
      <c r="C88" s="71"/>
      <c r="D88" s="71"/>
      <c r="E88" s="72"/>
      <c r="G88" s="111"/>
      <c r="H88" s="110"/>
      <c r="I88" s="72"/>
      <c r="J88" s="73"/>
    </row>
    <row r="89" spans="1:10" x14ac:dyDescent="0.3">
      <c r="A89" s="7">
        <v>85</v>
      </c>
      <c r="B89" s="9"/>
      <c r="C89" s="71"/>
      <c r="D89" s="71"/>
      <c r="E89" s="72"/>
      <c r="G89" s="111">
        <v>22</v>
      </c>
      <c r="H89" s="110"/>
      <c r="I89" s="72"/>
      <c r="J89" s="73"/>
    </row>
    <row r="90" spans="1:10" x14ac:dyDescent="0.3">
      <c r="A90" s="7">
        <v>86</v>
      </c>
      <c r="B90" s="9"/>
      <c r="C90" s="71"/>
      <c r="D90" s="71"/>
      <c r="E90" s="72"/>
      <c r="G90" s="111"/>
      <c r="H90" s="110"/>
      <c r="I90" s="72"/>
      <c r="J90" s="73"/>
    </row>
    <row r="91" spans="1:10" x14ac:dyDescent="0.3">
      <c r="A91" s="7">
        <v>87</v>
      </c>
      <c r="B91" s="9"/>
      <c r="C91" s="71"/>
      <c r="D91" s="71"/>
      <c r="E91" s="72"/>
      <c r="G91" s="111"/>
      <c r="H91" s="110"/>
      <c r="I91" s="72"/>
      <c r="J91" s="73"/>
    </row>
    <row r="92" spans="1:10" x14ac:dyDescent="0.3">
      <c r="A92" s="7">
        <v>88</v>
      </c>
      <c r="B92" s="9"/>
      <c r="C92" s="71"/>
      <c r="D92" s="71"/>
      <c r="E92" s="72"/>
      <c r="G92" s="111"/>
      <c r="H92" s="110"/>
      <c r="I92" s="72"/>
      <c r="J92" s="73"/>
    </row>
    <row r="93" spans="1:10" x14ac:dyDescent="0.3">
      <c r="A93" s="7">
        <v>89</v>
      </c>
      <c r="B93" s="9"/>
      <c r="C93" s="71"/>
      <c r="D93" s="71"/>
      <c r="E93" s="72"/>
      <c r="G93" s="111">
        <v>23</v>
      </c>
      <c r="H93" s="110"/>
      <c r="I93" s="72"/>
      <c r="J93" s="73"/>
    </row>
    <row r="94" spans="1:10" x14ac:dyDescent="0.3">
      <c r="A94" s="7">
        <v>90</v>
      </c>
      <c r="B94" s="9"/>
      <c r="C94" s="71"/>
      <c r="D94" s="71"/>
      <c r="E94" s="72"/>
      <c r="G94" s="111"/>
      <c r="H94" s="110"/>
      <c r="I94" s="72"/>
      <c r="J94" s="73"/>
    </row>
    <row r="95" spans="1:10" x14ac:dyDescent="0.3">
      <c r="A95" s="7">
        <v>91</v>
      </c>
      <c r="B95" s="9"/>
      <c r="C95" s="71"/>
      <c r="D95" s="71"/>
      <c r="E95" s="72"/>
      <c r="G95" s="111"/>
      <c r="H95" s="110"/>
      <c r="I95" s="72"/>
      <c r="J95" s="73"/>
    </row>
    <row r="96" spans="1:10" x14ac:dyDescent="0.3">
      <c r="A96" s="7">
        <v>92</v>
      </c>
      <c r="B96" s="9"/>
      <c r="C96" s="71"/>
      <c r="D96" s="71"/>
      <c r="E96" s="72"/>
      <c r="G96" s="111"/>
      <c r="H96" s="110"/>
      <c r="I96" s="72"/>
      <c r="J96" s="73"/>
    </row>
    <row r="97" spans="1:10" x14ac:dyDescent="0.3">
      <c r="A97" s="7">
        <v>93</v>
      </c>
      <c r="B97" s="9"/>
      <c r="C97" s="71"/>
      <c r="D97" s="71"/>
      <c r="E97" s="72"/>
      <c r="G97" s="111">
        <v>24</v>
      </c>
      <c r="H97" s="110"/>
      <c r="I97" s="72"/>
      <c r="J97" s="73"/>
    </row>
    <row r="98" spans="1:10" x14ac:dyDescent="0.3">
      <c r="A98" s="7">
        <v>94</v>
      </c>
      <c r="B98" s="9"/>
      <c r="C98" s="71"/>
      <c r="D98" s="71"/>
      <c r="E98" s="72"/>
      <c r="G98" s="111"/>
      <c r="H98" s="110"/>
      <c r="I98" s="72"/>
      <c r="J98" s="73"/>
    </row>
    <row r="99" spans="1:10" x14ac:dyDescent="0.3">
      <c r="A99" s="7">
        <v>95</v>
      </c>
      <c r="B99" s="9"/>
      <c r="C99" s="71"/>
      <c r="D99" s="71"/>
      <c r="E99" s="72"/>
      <c r="G99" s="111"/>
      <c r="H99" s="110"/>
      <c r="I99" s="72"/>
      <c r="J99" s="73"/>
    </row>
    <row r="100" spans="1:10" x14ac:dyDescent="0.3">
      <c r="A100" s="7">
        <v>96</v>
      </c>
      <c r="B100" s="9"/>
      <c r="C100" s="71"/>
      <c r="D100" s="71"/>
      <c r="E100" s="72"/>
      <c r="G100" s="111"/>
      <c r="H100" s="110"/>
      <c r="I100" s="72"/>
      <c r="J100" s="73"/>
    </row>
    <row r="101" spans="1:10" x14ac:dyDescent="0.3">
      <c r="A101" s="7">
        <v>97</v>
      </c>
      <c r="B101" s="9"/>
      <c r="C101" s="71"/>
      <c r="D101" s="71"/>
      <c r="E101" s="72"/>
      <c r="G101" s="111">
        <v>25</v>
      </c>
      <c r="H101" s="110"/>
      <c r="I101" s="72"/>
      <c r="J101" s="73"/>
    </row>
    <row r="102" spans="1:10" x14ac:dyDescent="0.3">
      <c r="A102" s="7">
        <v>98</v>
      </c>
      <c r="B102" s="9"/>
      <c r="C102" s="71"/>
      <c r="D102" s="71"/>
      <c r="E102" s="72"/>
      <c r="G102" s="111"/>
      <c r="H102" s="110"/>
      <c r="I102" s="72"/>
      <c r="J102" s="73"/>
    </row>
    <row r="103" spans="1:10" x14ac:dyDescent="0.3">
      <c r="A103" s="7">
        <v>99</v>
      </c>
      <c r="B103" s="9"/>
      <c r="C103" s="71"/>
      <c r="D103" s="71"/>
      <c r="E103" s="72"/>
      <c r="G103" s="111"/>
      <c r="H103" s="110"/>
      <c r="I103" s="72"/>
      <c r="J103" s="73"/>
    </row>
    <row r="104" spans="1:10" x14ac:dyDescent="0.3">
      <c r="A104" s="7">
        <v>100</v>
      </c>
      <c r="B104" s="9"/>
      <c r="C104" s="71"/>
      <c r="D104" s="71"/>
      <c r="E104" s="72"/>
      <c r="G104" s="111"/>
      <c r="H104" s="110"/>
      <c r="I104" s="72"/>
      <c r="J104" s="73"/>
    </row>
    <row r="105" spans="1:10" x14ac:dyDescent="0.3">
      <c r="A105" s="7">
        <v>101</v>
      </c>
      <c r="B105" s="9"/>
      <c r="C105" s="71"/>
      <c r="D105" s="71"/>
      <c r="E105" s="72"/>
      <c r="G105" s="111">
        <v>26</v>
      </c>
      <c r="H105" s="110"/>
      <c r="I105" s="72"/>
      <c r="J105" s="73"/>
    </row>
    <row r="106" spans="1:10" x14ac:dyDescent="0.3">
      <c r="A106" s="7">
        <v>102</v>
      </c>
      <c r="B106" s="9"/>
      <c r="C106" s="71"/>
      <c r="D106" s="71"/>
      <c r="E106" s="72"/>
      <c r="G106" s="111"/>
      <c r="H106" s="110"/>
      <c r="I106" s="72"/>
      <c r="J106" s="73"/>
    </row>
    <row r="107" spans="1:10" x14ac:dyDescent="0.3">
      <c r="A107" s="7">
        <v>103</v>
      </c>
      <c r="B107" s="9"/>
      <c r="C107" s="71"/>
      <c r="D107" s="71"/>
      <c r="E107" s="72"/>
      <c r="G107" s="111"/>
      <c r="H107" s="110"/>
      <c r="I107" s="72"/>
      <c r="J107" s="73"/>
    </row>
    <row r="108" spans="1:10" x14ac:dyDescent="0.3">
      <c r="A108" s="7">
        <v>104</v>
      </c>
      <c r="B108" s="9"/>
      <c r="C108" s="71"/>
      <c r="D108" s="71"/>
      <c r="E108" s="72"/>
      <c r="G108" s="111"/>
      <c r="H108" s="110"/>
      <c r="I108" s="72"/>
      <c r="J108" s="73"/>
    </row>
    <row r="109" spans="1:10" x14ac:dyDescent="0.3">
      <c r="A109" s="7">
        <v>105</v>
      </c>
      <c r="B109" s="9"/>
      <c r="C109" s="71"/>
      <c r="D109" s="71"/>
      <c r="E109" s="72"/>
      <c r="G109" s="111">
        <v>27</v>
      </c>
      <c r="H109" s="110"/>
      <c r="I109" s="72"/>
      <c r="J109" s="73"/>
    </row>
    <row r="110" spans="1:10" x14ac:dyDescent="0.3">
      <c r="A110" s="7">
        <v>106</v>
      </c>
      <c r="B110" s="9"/>
      <c r="C110" s="71"/>
      <c r="D110" s="71"/>
      <c r="E110" s="72"/>
      <c r="G110" s="111"/>
      <c r="H110" s="110"/>
      <c r="I110" s="72"/>
      <c r="J110" s="73"/>
    </row>
    <row r="111" spans="1:10" x14ac:dyDescent="0.3">
      <c r="A111" s="7">
        <v>107</v>
      </c>
      <c r="B111" s="9"/>
      <c r="C111" s="71"/>
      <c r="D111" s="71"/>
      <c r="E111" s="72"/>
      <c r="G111" s="111"/>
      <c r="H111" s="110"/>
      <c r="I111" s="72"/>
      <c r="J111" s="73"/>
    </row>
    <row r="112" spans="1:10" x14ac:dyDescent="0.3">
      <c r="A112" s="7">
        <v>108</v>
      </c>
      <c r="B112" s="9"/>
      <c r="C112" s="71"/>
      <c r="D112" s="71"/>
      <c r="E112" s="72"/>
      <c r="G112" s="111"/>
      <c r="H112" s="110"/>
      <c r="I112" s="72"/>
      <c r="J112" s="73"/>
    </row>
    <row r="113" spans="1:10" x14ac:dyDescent="0.3">
      <c r="A113" s="7">
        <v>109</v>
      </c>
      <c r="B113" s="9"/>
      <c r="C113" s="71"/>
      <c r="D113" s="71"/>
      <c r="E113" s="72"/>
      <c r="G113" s="111">
        <v>28</v>
      </c>
      <c r="H113" s="110"/>
      <c r="I113" s="72"/>
      <c r="J113" s="73"/>
    </row>
    <row r="114" spans="1:10" x14ac:dyDescent="0.3">
      <c r="A114" s="7">
        <v>110</v>
      </c>
      <c r="B114" s="9"/>
      <c r="C114" s="71"/>
      <c r="D114" s="71"/>
      <c r="E114" s="72"/>
      <c r="G114" s="111"/>
      <c r="H114" s="110"/>
      <c r="I114" s="72"/>
      <c r="J114" s="73"/>
    </row>
    <row r="115" spans="1:10" x14ac:dyDescent="0.3">
      <c r="A115" s="7">
        <v>111</v>
      </c>
      <c r="B115" s="9"/>
      <c r="C115" s="71"/>
      <c r="D115" s="71"/>
      <c r="E115" s="72"/>
      <c r="G115" s="111"/>
      <c r="H115" s="110"/>
      <c r="I115" s="72"/>
      <c r="J115" s="73"/>
    </row>
    <row r="116" spans="1:10" x14ac:dyDescent="0.3">
      <c r="A116" s="7">
        <v>112</v>
      </c>
      <c r="B116" s="9"/>
      <c r="C116" s="71"/>
      <c r="D116" s="71"/>
      <c r="E116" s="72"/>
      <c r="G116" s="111"/>
      <c r="H116" s="110"/>
      <c r="I116" s="72"/>
      <c r="J116" s="73"/>
    </row>
    <row r="117" spans="1:10" x14ac:dyDescent="0.3">
      <c r="A117" s="7">
        <v>113</v>
      </c>
      <c r="B117" s="9"/>
      <c r="C117" s="71"/>
      <c r="D117" s="71"/>
      <c r="E117" s="72"/>
      <c r="G117" s="111">
        <v>29</v>
      </c>
      <c r="H117" s="110"/>
      <c r="I117" s="72"/>
      <c r="J117" s="73"/>
    </row>
    <row r="118" spans="1:10" x14ac:dyDescent="0.3">
      <c r="A118" s="7">
        <v>114</v>
      </c>
      <c r="B118" s="9"/>
      <c r="C118" s="71"/>
      <c r="D118" s="71"/>
      <c r="E118" s="72"/>
      <c r="G118" s="111"/>
      <c r="H118" s="110"/>
      <c r="I118" s="72"/>
      <c r="J118" s="73"/>
    </row>
    <row r="119" spans="1:10" x14ac:dyDescent="0.3">
      <c r="A119" s="7">
        <v>115</v>
      </c>
      <c r="B119" s="9"/>
      <c r="C119" s="71"/>
      <c r="D119" s="71"/>
      <c r="E119" s="72"/>
      <c r="G119" s="111"/>
      <c r="H119" s="110"/>
      <c r="I119" s="72"/>
      <c r="J119" s="73"/>
    </row>
    <row r="120" spans="1:10" x14ac:dyDescent="0.3">
      <c r="A120" s="7">
        <v>116</v>
      </c>
      <c r="B120" s="9"/>
      <c r="C120" s="71"/>
      <c r="D120" s="71"/>
      <c r="E120" s="72"/>
      <c r="G120" s="111"/>
      <c r="H120" s="110"/>
      <c r="I120" s="72"/>
      <c r="J120" s="73"/>
    </row>
    <row r="121" spans="1:10" x14ac:dyDescent="0.3">
      <c r="A121" s="7">
        <v>117</v>
      </c>
      <c r="B121" s="9"/>
      <c r="C121" s="71"/>
      <c r="D121" s="71"/>
      <c r="E121" s="72"/>
      <c r="G121" s="111">
        <v>30</v>
      </c>
      <c r="H121" s="110"/>
      <c r="I121" s="72"/>
      <c r="J121" s="73"/>
    </row>
    <row r="122" spans="1:10" x14ac:dyDescent="0.3">
      <c r="A122" s="7">
        <v>118</v>
      </c>
      <c r="B122" s="9"/>
      <c r="C122" s="71"/>
      <c r="D122" s="71"/>
      <c r="E122" s="72"/>
      <c r="G122" s="111"/>
      <c r="H122" s="110"/>
      <c r="I122" s="72"/>
      <c r="J122" s="73"/>
    </row>
    <row r="123" spans="1:10" x14ac:dyDescent="0.3">
      <c r="A123" s="7">
        <v>119</v>
      </c>
      <c r="B123" s="9"/>
      <c r="C123" s="71"/>
      <c r="D123" s="71"/>
      <c r="E123" s="72"/>
      <c r="G123" s="111"/>
      <c r="H123" s="110"/>
      <c r="I123" s="72"/>
      <c r="J123" s="73"/>
    </row>
    <row r="124" spans="1:10" ht="15" thickBot="1" x14ac:dyDescent="0.35">
      <c r="A124" s="7">
        <v>120</v>
      </c>
      <c r="B124" s="9"/>
      <c r="C124" s="71"/>
      <c r="D124" s="71"/>
      <c r="E124" s="72"/>
      <c r="G124" s="112"/>
      <c r="H124" s="110"/>
      <c r="I124" s="76"/>
      <c r="J124" s="77"/>
    </row>
    <row r="125" spans="1:10" x14ac:dyDescent="0.3">
      <c r="A125" s="7">
        <v>121</v>
      </c>
      <c r="B125" s="9"/>
      <c r="C125" s="71"/>
      <c r="D125" s="71"/>
      <c r="E125" s="72"/>
      <c r="G125" s="2"/>
    </row>
    <row r="126" spans="1:10" x14ac:dyDescent="0.3">
      <c r="A126" s="7">
        <v>122</v>
      </c>
      <c r="B126" s="9"/>
      <c r="C126" s="71"/>
      <c r="D126" s="71"/>
      <c r="E126" s="72"/>
      <c r="G126" s="2"/>
    </row>
    <row r="127" spans="1:10" x14ac:dyDescent="0.3">
      <c r="A127" s="7">
        <v>123</v>
      </c>
      <c r="B127" s="9"/>
      <c r="C127" s="71"/>
      <c r="D127" s="71"/>
      <c r="E127" s="72"/>
    </row>
    <row r="128" spans="1:10" x14ac:dyDescent="0.3">
      <c r="A128" s="7">
        <v>124</v>
      </c>
      <c r="B128" s="9"/>
      <c r="C128" s="71"/>
      <c r="D128" s="71"/>
      <c r="E128" s="72"/>
    </row>
    <row r="129" spans="1:5" x14ac:dyDescent="0.3">
      <c r="A129" s="7">
        <v>125</v>
      </c>
      <c r="B129" s="9"/>
      <c r="C129" s="71"/>
      <c r="D129" s="71"/>
      <c r="E129" s="72"/>
    </row>
    <row r="130" spans="1:5" x14ac:dyDescent="0.3">
      <c r="A130" s="7">
        <v>126</v>
      </c>
      <c r="B130" s="9"/>
      <c r="C130" s="71"/>
      <c r="D130" s="71"/>
      <c r="E130" s="72"/>
    </row>
    <row r="131" spans="1:5" x14ac:dyDescent="0.3">
      <c r="A131" s="7">
        <v>127</v>
      </c>
      <c r="B131" s="9"/>
      <c r="C131" s="71"/>
      <c r="D131" s="71"/>
      <c r="E131" s="72"/>
    </row>
    <row r="132" spans="1:5" x14ac:dyDescent="0.3">
      <c r="A132" s="7">
        <v>128</v>
      </c>
      <c r="B132" s="9"/>
      <c r="C132" s="71"/>
      <c r="D132" s="71"/>
      <c r="E132" s="72"/>
    </row>
    <row r="133" spans="1:5" x14ac:dyDescent="0.3">
      <c r="A133" s="7">
        <v>129</v>
      </c>
      <c r="B133" s="9"/>
      <c r="C133" s="71"/>
      <c r="D133" s="71"/>
      <c r="E133" s="72"/>
    </row>
    <row r="134" spans="1:5" x14ac:dyDescent="0.3">
      <c r="A134" s="7">
        <v>130</v>
      </c>
      <c r="B134" s="9"/>
      <c r="C134" s="71"/>
      <c r="D134" s="71"/>
      <c r="E134" s="72"/>
    </row>
    <row r="135" spans="1:5" x14ac:dyDescent="0.3">
      <c r="A135" s="7">
        <v>131</v>
      </c>
      <c r="B135" s="9"/>
      <c r="C135" s="71"/>
      <c r="D135" s="71"/>
      <c r="E135" s="72"/>
    </row>
    <row r="136" spans="1:5" x14ac:dyDescent="0.3">
      <c r="A136" s="7">
        <v>132</v>
      </c>
      <c r="B136" s="9"/>
      <c r="C136" s="71"/>
      <c r="D136" s="71"/>
      <c r="E136" s="72"/>
    </row>
    <row r="137" spans="1:5" x14ac:dyDescent="0.3">
      <c r="A137" s="7">
        <v>133</v>
      </c>
      <c r="B137" s="9"/>
      <c r="C137" s="71"/>
      <c r="D137" s="71"/>
      <c r="E137" s="72"/>
    </row>
    <row r="138" spans="1:5" x14ac:dyDescent="0.3">
      <c r="A138" s="7">
        <v>134</v>
      </c>
      <c r="B138" s="9"/>
      <c r="C138" s="71"/>
      <c r="D138" s="71"/>
      <c r="E138" s="72"/>
    </row>
    <row r="139" spans="1:5" x14ac:dyDescent="0.3">
      <c r="A139" s="7">
        <v>135</v>
      </c>
      <c r="B139" s="9"/>
      <c r="C139" s="71"/>
      <c r="D139" s="71"/>
      <c r="E139" s="72"/>
    </row>
    <row r="140" spans="1:5" x14ac:dyDescent="0.3">
      <c r="A140" s="7">
        <v>136</v>
      </c>
      <c r="B140" s="9"/>
      <c r="C140" s="71"/>
      <c r="D140" s="71"/>
      <c r="E140" s="72"/>
    </row>
    <row r="141" spans="1:5" x14ac:dyDescent="0.3">
      <c r="A141" s="7">
        <v>137</v>
      </c>
      <c r="B141" s="9"/>
      <c r="C141" s="71"/>
      <c r="D141" s="71"/>
      <c r="E141" s="72"/>
    </row>
    <row r="142" spans="1:5" x14ac:dyDescent="0.3">
      <c r="A142" s="7">
        <v>138</v>
      </c>
      <c r="B142" s="9"/>
      <c r="C142" s="71"/>
      <c r="D142" s="71"/>
      <c r="E142" s="72"/>
    </row>
    <row r="143" spans="1:5" x14ac:dyDescent="0.3">
      <c r="A143" s="7">
        <v>139</v>
      </c>
      <c r="B143" s="9"/>
      <c r="C143" s="71"/>
      <c r="D143" s="71"/>
      <c r="E143" s="72"/>
    </row>
    <row r="144" spans="1:5" x14ac:dyDescent="0.3">
      <c r="A144" s="7">
        <v>140</v>
      </c>
      <c r="B144" s="9"/>
      <c r="C144" s="71"/>
      <c r="D144" s="71"/>
      <c r="E144" s="72"/>
    </row>
    <row r="145" spans="1:5" x14ac:dyDescent="0.3">
      <c r="A145" s="7">
        <v>141</v>
      </c>
      <c r="B145" s="9"/>
      <c r="C145" s="71"/>
      <c r="D145" s="71"/>
      <c r="E145" s="72"/>
    </row>
    <row r="146" spans="1:5" x14ac:dyDescent="0.3">
      <c r="A146" s="7">
        <v>142</v>
      </c>
      <c r="B146" s="9"/>
      <c r="C146" s="71"/>
      <c r="D146" s="71"/>
      <c r="E146" s="72"/>
    </row>
    <row r="147" spans="1:5" x14ac:dyDescent="0.3">
      <c r="A147" s="7">
        <v>143</v>
      </c>
      <c r="B147" s="9"/>
      <c r="C147" s="71"/>
      <c r="D147" s="71"/>
      <c r="E147" s="72"/>
    </row>
    <row r="148" spans="1:5" x14ac:dyDescent="0.3">
      <c r="A148" s="7">
        <v>144</v>
      </c>
      <c r="B148" s="9"/>
      <c r="C148" s="71"/>
      <c r="D148" s="71"/>
      <c r="E148" s="72"/>
    </row>
    <row r="149" spans="1:5" x14ac:dyDescent="0.3">
      <c r="A149" s="7">
        <v>145</v>
      </c>
      <c r="B149" s="9"/>
      <c r="C149" s="71"/>
      <c r="D149" s="71"/>
      <c r="E149" s="72"/>
    </row>
    <row r="150" spans="1:5" x14ac:dyDescent="0.3">
      <c r="A150" s="7">
        <v>146</v>
      </c>
      <c r="B150" s="9"/>
      <c r="C150" s="71"/>
      <c r="D150" s="71"/>
      <c r="E150" s="72"/>
    </row>
    <row r="151" spans="1:5" x14ac:dyDescent="0.3">
      <c r="A151" s="7">
        <v>147</v>
      </c>
      <c r="B151" s="9"/>
      <c r="C151" s="71"/>
      <c r="D151" s="71"/>
      <c r="E151" s="72"/>
    </row>
    <row r="152" spans="1:5" x14ac:dyDescent="0.3">
      <c r="A152" s="7">
        <v>148</v>
      </c>
      <c r="B152" s="9"/>
      <c r="C152" s="71"/>
      <c r="D152" s="71"/>
      <c r="E152" s="72"/>
    </row>
    <row r="153" spans="1:5" x14ac:dyDescent="0.3">
      <c r="A153" s="7">
        <v>149</v>
      </c>
      <c r="B153" s="9"/>
      <c r="C153" s="71"/>
      <c r="D153" s="71"/>
      <c r="E153" s="72"/>
    </row>
    <row r="154" spans="1:5" x14ac:dyDescent="0.3">
      <c r="A154" s="7">
        <v>150</v>
      </c>
      <c r="B154" s="9"/>
      <c r="C154" s="71"/>
      <c r="D154" s="71"/>
      <c r="E154" s="72"/>
    </row>
    <row r="155" spans="1:5" x14ac:dyDescent="0.3">
      <c r="A155" s="7">
        <v>151</v>
      </c>
      <c r="B155" s="9"/>
      <c r="C155" s="71"/>
      <c r="D155" s="71"/>
      <c r="E155" s="72"/>
    </row>
    <row r="156" spans="1:5" x14ac:dyDescent="0.3">
      <c r="A156" s="7">
        <v>152</v>
      </c>
      <c r="B156" s="9"/>
      <c r="C156" s="71"/>
      <c r="D156" s="71"/>
      <c r="E156" s="72"/>
    </row>
    <row r="157" spans="1:5" x14ac:dyDescent="0.3">
      <c r="A157" s="7">
        <v>153</v>
      </c>
      <c r="B157" s="9"/>
      <c r="C157" s="71"/>
      <c r="D157" s="71"/>
      <c r="E157" s="72"/>
    </row>
    <row r="158" spans="1:5" x14ac:dyDescent="0.3">
      <c r="A158" s="7">
        <v>154</v>
      </c>
      <c r="B158" s="9"/>
      <c r="C158" s="71"/>
      <c r="D158" s="71"/>
      <c r="E158" s="72"/>
    </row>
    <row r="159" spans="1:5" x14ac:dyDescent="0.3">
      <c r="A159" s="7">
        <v>155</v>
      </c>
      <c r="B159" s="9"/>
      <c r="C159" s="71"/>
      <c r="D159" s="71"/>
      <c r="E159" s="72"/>
    </row>
    <row r="160" spans="1:5" x14ac:dyDescent="0.3">
      <c r="A160" s="7">
        <v>156</v>
      </c>
      <c r="B160" s="9"/>
      <c r="C160" s="71"/>
      <c r="D160" s="71"/>
      <c r="E160" s="72"/>
    </row>
    <row r="161" spans="1:5" x14ac:dyDescent="0.3">
      <c r="A161" s="7">
        <v>157</v>
      </c>
      <c r="B161" s="9"/>
      <c r="C161" s="71"/>
      <c r="D161" s="71"/>
      <c r="E161" s="72"/>
    </row>
    <row r="162" spans="1:5" x14ac:dyDescent="0.3">
      <c r="A162" s="7">
        <v>158</v>
      </c>
      <c r="B162" s="9"/>
      <c r="C162" s="71"/>
      <c r="D162" s="71"/>
      <c r="E162" s="72"/>
    </row>
    <row r="163" spans="1:5" x14ac:dyDescent="0.3">
      <c r="A163" s="7">
        <v>159</v>
      </c>
      <c r="B163" s="9"/>
      <c r="C163" s="71"/>
      <c r="D163" s="71"/>
      <c r="E163" s="72"/>
    </row>
    <row r="164" spans="1:5" x14ac:dyDescent="0.3">
      <c r="A164" s="7">
        <v>160</v>
      </c>
      <c r="B164" s="9"/>
      <c r="C164" s="71"/>
      <c r="D164" s="71"/>
      <c r="E164" s="72"/>
    </row>
    <row r="165" spans="1:5" x14ac:dyDescent="0.3">
      <c r="A165" s="7">
        <v>161</v>
      </c>
      <c r="B165" s="9"/>
      <c r="C165" s="71"/>
      <c r="D165" s="71"/>
      <c r="E165" s="72"/>
    </row>
    <row r="166" spans="1:5" x14ac:dyDescent="0.3">
      <c r="A166" s="7">
        <v>162</v>
      </c>
      <c r="B166" s="9"/>
      <c r="C166" s="71"/>
      <c r="D166" s="71"/>
      <c r="E166" s="72"/>
    </row>
    <row r="167" spans="1:5" x14ac:dyDescent="0.3">
      <c r="A167" s="7">
        <v>163</v>
      </c>
      <c r="B167" s="9"/>
      <c r="C167" s="71"/>
      <c r="D167" s="71"/>
      <c r="E167" s="72"/>
    </row>
    <row r="168" spans="1:5" x14ac:dyDescent="0.3">
      <c r="A168" s="7">
        <v>164</v>
      </c>
      <c r="B168" s="9"/>
      <c r="C168" s="71"/>
      <c r="D168" s="71"/>
      <c r="E168" s="72"/>
    </row>
    <row r="169" spans="1:5" x14ac:dyDescent="0.3">
      <c r="A169" s="7">
        <v>165</v>
      </c>
      <c r="B169" s="9"/>
      <c r="C169" s="71"/>
      <c r="D169" s="71"/>
      <c r="E169" s="72"/>
    </row>
    <row r="170" spans="1:5" x14ac:dyDescent="0.3">
      <c r="A170" s="7">
        <v>166</v>
      </c>
      <c r="B170" s="9"/>
      <c r="C170" s="71"/>
      <c r="D170" s="71"/>
      <c r="E170" s="72"/>
    </row>
    <row r="171" spans="1:5" x14ac:dyDescent="0.3">
      <c r="A171" s="7">
        <v>167</v>
      </c>
      <c r="B171" s="9"/>
      <c r="C171" s="71"/>
      <c r="D171" s="71"/>
      <c r="E171" s="72"/>
    </row>
    <row r="172" spans="1:5" x14ac:dyDescent="0.3">
      <c r="A172" s="7">
        <v>168</v>
      </c>
      <c r="B172" s="9"/>
      <c r="C172" s="71"/>
      <c r="D172" s="71"/>
      <c r="E172" s="72"/>
    </row>
    <row r="173" spans="1:5" x14ac:dyDescent="0.3">
      <c r="A173" s="7">
        <v>169</v>
      </c>
      <c r="B173" s="9"/>
      <c r="C173" s="71"/>
      <c r="D173" s="71"/>
      <c r="E173" s="72"/>
    </row>
    <row r="174" spans="1:5" x14ac:dyDescent="0.3">
      <c r="A174" s="7">
        <v>170</v>
      </c>
      <c r="B174" s="9"/>
      <c r="C174" s="71"/>
      <c r="D174" s="71"/>
      <c r="E174" s="72"/>
    </row>
    <row r="175" spans="1:5" x14ac:dyDescent="0.3">
      <c r="A175" s="7">
        <v>171</v>
      </c>
      <c r="B175" s="9"/>
      <c r="C175" s="71"/>
      <c r="D175" s="71"/>
      <c r="E175" s="72"/>
    </row>
    <row r="176" spans="1:5" x14ac:dyDescent="0.3">
      <c r="A176" s="7">
        <v>172</v>
      </c>
      <c r="B176" s="9"/>
      <c r="C176" s="71"/>
      <c r="D176" s="71"/>
      <c r="E176" s="72"/>
    </row>
    <row r="177" spans="1:5" x14ac:dyDescent="0.3">
      <c r="A177" s="7">
        <v>173</v>
      </c>
      <c r="B177" s="9"/>
      <c r="C177" s="71"/>
      <c r="D177" s="71"/>
      <c r="E177" s="72"/>
    </row>
    <row r="178" spans="1:5" x14ac:dyDescent="0.3">
      <c r="A178" s="7">
        <v>174</v>
      </c>
      <c r="B178" s="9"/>
      <c r="C178" s="71"/>
      <c r="D178" s="71"/>
      <c r="E178" s="72"/>
    </row>
    <row r="179" spans="1:5" x14ac:dyDescent="0.3">
      <c r="A179" s="7">
        <v>175</v>
      </c>
      <c r="B179" s="9"/>
      <c r="C179" s="71"/>
      <c r="D179" s="71"/>
      <c r="E179" s="72"/>
    </row>
    <row r="180" spans="1:5" x14ac:dyDescent="0.3">
      <c r="A180" s="7">
        <v>176</v>
      </c>
      <c r="B180" s="9"/>
      <c r="C180" s="71"/>
      <c r="D180" s="71"/>
      <c r="E180" s="72"/>
    </row>
    <row r="181" spans="1:5" x14ac:dyDescent="0.3">
      <c r="A181" s="7">
        <v>177</v>
      </c>
      <c r="B181" s="9"/>
      <c r="C181" s="71"/>
      <c r="D181" s="71"/>
      <c r="E181" s="72"/>
    </row>
    <row r="182" spans="1:5" x14ac:dyDescent="0.3">
      <c r="A182" s="7">
        <v>178</v>
      </c>
      <c r="B182" s="9"/>
      <c r="C182" s="71"/>
      <c r="D182" s="71"/>
      <c r="E182" s="72"/>
    </row>
    <row r="183" spans="1:5" x14ac:dyDescent="0.3">
      <c r="A183" s="7">
        <v>179</v>
      </c>
      <c r="B183" s="9"/>
      <c r="C183" s="71"/>
      <c r="D183" s="71"/>
      <c r="E183" s="72"/>
    </row>
    <row r="184" spans="1:5" x14ac:dyDescent="0.3">
      <c r="A184" s="7">
        <v>180</v>
      </c>
      <c r="B184" s="9"/>
      <c r="C184" s="71"/>
      <c r="D184" s="71"/>
      <c r="E184" s="72"/>
    </row>
    <row r="185" spans="1:5" x14ac:dyDescent="0.3">
      <c r="A185" s="7">
        <v>181</v>
      </c>
      <c r="B185" s="9"/>
      <c r="C185" s="71"/>
      <c r="D185" s="71"/>
      <c r="E185" s="72"/>
    </row>
    <row r="186" spans="1:5" x14ac:dyDescent="0.3">
      <c r="A186" s="7">
        <v>182</v>
      </c>
      <c r="B186" s="9"/>
      <c r="C186" s="71"/>
      <c r="D186" s="71"/>
      <c r="E186" s="72"/>
    </row>
    <row r="187" spans="1:5" x14ac:dyDescent="0.3">
      <c r="A187" s="7">
        <v>183</v>
      </c>
      <c r="B187" s="9"/>
      <c r="C187" s="71"/>
      <c r="D187" s="71"/>
      <c r="E187" s="72"/>
    </row>
    <row r="188" spans="1:5" x14ac:dyDescent="0.3">
      <c r="A188" s="7">
        <v>184</v>
      </c>
      <c r="B188" s="9"/>
      <c r="C188" s="71"/>
      <c r="D188" s="71"/>
      <c r="E188" s="72"/>
    </row>
    <row r="189" spans="1:5" x14ac:dyDescent="0.3">
      <c r="A189" s="7">
        <v>185</v>
      </c>
      <c r="B189" s="9"/>
      <c r="C189" s="71"/>
      <c r="D189" s="71"/>
      <c r="E189" s="72"/>
    </row>
    <row r="190" spans="1:5" x14ac:dyDescent="0.3">
      <c r="A190" s="7">
        <v>186</v>
      </c>
      <c r="B190" s="9"/>
      <c r="C190" s="71"/>
      <c r="D190" s="71"/>
      <c r="E190" s="72"/>
    </row>
    <row r="191" spans="1:5" x14ac:dyDescent="0.3">
      <c r="A191" s="7">
        <v>187</v>
      </c>
      <c r="B191" s="9"/>
      <c r="C191" s="71"/>
      <c r="D191" s="71"/>
      <c r="E191" s="72"/>
    </row>
    <row r="192" spans="1:5" x14ac:dyDescent="0.3">
      <c r="A192" s="7">
        <v>188</v>
      </c>
      <c r="B192" s="9"/>
      <c r="C192" s="71"/>
      <c r="D192" s="71"/>
      <c r="E192" s="72"/>
    </row>
    <row r="193" spans="1:5" x14ac:dyDescent="0.3">
      <c r="A193" s="7">
        <v>189</v>
      </c>
      <c r="B193" s="9"/>
      <c r="C193" s="71"/>
      <c r="D193" s="71"/>
      <c r="E193" s="72"/>
    </row>
    <row r="194" spans="1:5" x14ac:dyDescent="0.3">
      <c r="A194" s="7">
        <v>190</v>
      </c>
      <c r="B194" s="9"/>
      <c r="C194" s="71"/>
      <c r="D194" s="71"/>
      <c r="E194" s="72"/>
    </row>
    <row r="195" spans="1:5" x14ac:dyDescent="0.3">
      <c r="A195" s="7">
        <v>191</v>
      </c>
      <c r="B195" s="9"/>
      <c r="C195" s="71"/>
      <c r="D195" s="71"/>
      <c r="E195" s="72"/>
    </row>
    <row r="196" spans="1:5" x14ac:dyDescent="0.3">
      <c r="A196" s="7">
        <v>192</v>
      </c>
      <c r="B196" s="9"/>
      <c r="C196" s="71"/>
      <c r="D196" s="71"/>
      <c r="E196" s="72"/>
    </row>
    <row r="197" spans="1:5" x14ac:dyDescent="0.3">
      <c r="A197" s="7">
        <v>193</v>
      </c>
      <c r="B197" s="9"/>
      <c r="C197" s="71"/>
      <c r="D197" s="71"/>
      <c r="E197" s="72"/>
    </row>
    <row r="198" spans="1:5" x14ac:dyDescent="0.3">
      <c r="A198" s="7">
        <v>194</v>
      </c>
      <c r="B198" s="9"/>
      <c r="C198" s="71"/>
      <c r="D198" s="71"/>
      <c r="E198" s="72"/>
    </row>
    <row r="199" spans="1:5" x14ac:dyDescent="0.3">
      <c r="A199" s="7">
        <v>195</v>
      </c>
      <c r="B199" s="9"/>
      <c r="C199" s="71"/>
      <c r="D199" s="71"/>
      <c r="E199" s="72"/>
    </row>
    <row r="200" spans="1:5" x14ac:dyDescent="0.3">
      <c r="A200" s="7">
        <v>196</v>
      </c>
      <c r="B200" s="9"/>
      <c r="C200" s="71"/>
      <c r="D200" s="71"/>
      <c r="E200" s="72"/>
    </row>
    <row r="201" spans="1:5" x14ac:dyDescent="0.3">
      <c r="A201" s="7">
        <v>197</v>
      </c>
      <c r="B201" s="9"/>
      <c r="C201" s="71"/>
      <c r="D201" s="71"/>
      <c r="E201" s="72"/>
    </row>
    <row r="202" spans="1:5" x14ac:dyDescent="0.3">
      <c r="A202" s="7">
        <v>198</v>
      </c>
      <c r="B202" s="9"/>
      <c r="C202" s="71"/>
      <c r="D202" s="71"/>
      <c r="E202" s="72"/>
    </row>
    <row r="203" spans="1:5" x14ac:dyDescent="0.3">
      <c r="A203" s="7">
        <v>199</v>
      </c>
      <c r="B203" s="9"/>
      <c r="C203" s="71"/>
      <c r="D203" s="71"/>
      <c r="E203" s="72"/>
    </row>
    <row r="204" spans="1:5" ht="15" thickBot="1" x14ac:dyDescent="0.35">
      <c r="A204" s="8">
        <v>200</v>
      </c>
      <c r="B204" s="9"/>
      <c r="C204" s="71"/>
      <c r="D204" s="71"/>
      <c r="E204" s="72"/>
    </row>
  </sheetData>
  <mergeCells count="61">
    <mergeCell ref="A1:E3"/>
    <mergeCell ref="H41:H44"/>
    <mergeCell ref="H45:H48"/>
    <mergeCell ref="H49:H52"/>
    <mergeCell ref="H53:H56"/>
    <mergeCell ref="G1:J3"/>
    <mergeCell ref="H21:H24"/>
    <mergeCell ref="H25:H28"/>
    <mergeCell ref="H33:H36"/>
    <mergeCell ref="H37:H40"/>
    <mergeCell ref="G45:G48"/>
    <mergeCell ref="G49:G52"/>
    <mergeCell ref="G53:G56"/>
    <mergeCell ref="G37:G40"/>
    <mergeCell ref="G41:G44"/>
    <mergeCell ref="G57:G60"/>
    <mergeCell ref="H57:H60"/>
    <mergeCell ref="H61:H64"/>
    <mergeCell ref="H17:H20"/>
    <mergeCell ref="G5:G8"/>
    <mergeCell ref="G9:G12"/>
    <mergeCell ref="G13:G16"/>
    <mergeCell ref="H5:H8"/>
    <mergeCell ref="H9:H12"/>
    <mergeCell ref="H13:H16"/>
    <mergeCell ref="G61:G64"/>
    <mergeCell ref="G17:G20"/>
    <mergeCell ref="G21:G24"/>
    <mergeCell ref="G25:G28"/>
    <mergeCell ref="G29:G32"/>
    <mergeCell ref="G33:G36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17:H120"/>
    <mergeCell ref="H121:H124"/>
    <mergeCell ref="H105:H108"/>
    <mergeCell ref="G105:G108"/>
    <mergeCell ref="G109:G112"/>
    <mergeCell ref="G113:G116"/>
    <mergeCell ref="H109:H112"/>
    <mergeCell ref="H113:H116"/>
    <mergeCell ref="G117:G120"/>
    <mergeCell ref="G121:G12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5"/>
  <sheetViews>
    <sheetView topLeftCell="D1" zoomScale="90" zoomScaleNormal="90" workbookViewId="0">
      <selection activeCell="T7" sqref="T7"/>
    </sheetView>
  </sheetViews>
  <sheetFormatPr baseColWidth="10" defaultRowHeight="14.4" x14ac:dyDescent="0.3"/>
  <cols>
    <col min="1" max="1" width="14.33203125" hidden="1" customWidth="1"/>
    <col min="2" max="3" width="11.44140625" hidden="1" customWidth="1"/>
    <col min="4" max="4" width="14.33203125" customWidth="1"/>
    <col min="5" max="7" width="22.88671875" customWidth="1"/>
    <col min="9" max="9" width="2.109375" bestFit="1" customWidth="1"/>
    <col min="10" max="11" width="22.88671875" customWidth="1"/>
    <col min="13" max="13" width="17.109375" customWidth="1"/>
    <col min="15" max="15" width="2.109375" bestFit="1" customWidth="1"/>
    <col min="16" max="16" width="14.33203125" customWidth="1"/>
    <col min="17" max="18" width="22.88671875" customWidth="1"/>
    <col min="19" max="19" width="21.109375" customWidth="1"/>
    <col min="21" max="21" width="11.44140625" customWidth="1"/>
    <col min="22" max="25" width="11.44140625" hidden="1" customWidth="1"/>
    <col min="26" max="26" width="14.44140625" hidden="1" customWidth="1"/>
    <col min="27" max="27" width="23" hidden="1" customWidth="1"/>
    <col min="28" max="28" width="22.88671875" customWidth="1"/>
    <col min="30" max="30" width="14.33203125" customWidth="1"/>
    <col min="31" max="33" width="22.88671875" customWidth="1"/>
  </cols>
  <sheetData>
    <row r="1" spans="1:33" ht="18" x14ac:dyDescent="0.35">
      <c r="B1" s="2"/>
      <c r="C1" s="2"/>
      <c r="D1" s="120" t="s">
        <v>30</v>
      </c>
      <c r="E1" s="120"/>
      <c r="F1" s="120"/>
      <c r="G1" s="120"/>
      <c r="H1" s="120"/>
      <c r="I1" s="41"/>
      <c r="J1" s="120" t="s">
        <v>29</v>
      </c>
      <c r="K1" s="120"/>
      <c r="L1" s="120"/>
      <c r="M1" s="120"/>
      <c r="N1" s="120"/>
      <c r="O1" s="92"/>
      <c r="P1" s="120" t="s">
        <v>28</v>
      </c>
      <c r="Q1" s="120"/>
      <c r="R1" s="120"/>
      <c r="S1" s="120"/>
      <c r="T1" s="120"/>
      <c r="AC1" s="121" t="s">
        <v>27</v>
      </c>
      <c r="AD1" s="122"/>
      <c r="AE1" s="122"/>
      <c r="AF1" s="122"/>
      <c r="AG1" s="85"/>
    </row>
    <row r="2" spans="1:33" ht="18" x14ac:dyDescent="0.35">
      <c r="A2" s="2"/>
      <c r="B2" s="2"/>
      <c r="C2" s="2"/>
      <c r="D2" s="120"/>
      <c r="E2" s="120"/>
      <c r="F2" s="120"/>
      <c r="G2" s="120"/>
      <c r="H2" s="120"/>
      <c r="I2" s="41"/>
      <c r="J2" s="120"/>
      <c r="K2" s="120"/>
      <c r="L2" s="120"/>
      <c r="M2" s="120"/>
      <c r="N2" s="120"/>
      <c r="O2" s="41"/>
      <c r="P2" s="120"/>
      <c r="Q2" s="120"/>
      <c r="R2" s="120"/>
      <c r="S2" s="120"/>
      <c r="T2" s="120"/>
      <c r="AC2" s="123"/>
      <c r="AD2" s="124"/>
      <c r="AE2" s="124"/>
      <c r="AF2" s="124"/>
      <c r="AG2" s="86"/>
    </row>
    <row r="3" spans="1:33" ht="18.600000000000001" thickBot="1" x14ac:dyDescent="0.4">
      <c r="A3" s="2"/>
      <c r="B3" s="2"/>
      <c r="C3" s="2"/>
      <c r="D3" s="120"/>
      <c r="E3" s="120"/>
      <c r="F3" s="120"/>
      <c r="G3" s="120"/>
      <c r="H3" s="120"/>
      <c r="I3" s="41"/>
      <c r="J3" s="120"/>
      <c r="K3" s="120"/>
      <c r="L3" s="120"/>
      <c r="M3" s="120"/>
      <c r="N3" s="120"/>
      <c r="O3" s="41"/>
      <c r="P3" s="120"/>
      <c r="Q3" s="120"/>
      <c r="R3" s="120"/>
      <c r="S3" s="120"/>
      <c r="T3" s="120"/>
      <c r="AC3" s="123"/>
      <c r="AD3" s="124"/>
      <c r="AE3" s="124"/>
      <c r="AF3" s="124"/>
      <c r="AG3" s="86"/>
    </row>
    <row r="4" spans="1:33" x14ac:dyDescent="0.3">
      <c r="A4" t="s">
        <v>25</v>
      </c>
      <c r="B4" t="s">
        <v>26</v>
      </c>
      <c r="C4" t="s">
        <v>27</v>
      </c>
      <c r="D4" s="43" t="str">
        <f>Anmeldung!A4</f>
        <v>Startnummer</v>
      </c>
      <c r="E4" s="44" t="str">
        <f>Anmeldung!B4</f>
        <v>Name</v>
      </c>
      <c r="F4" s="44" t="str">
        <f>Anmeldung!C4</f>
        <v>Vorname</v>
      </c>
      <c r="G4" s="83" t="s">
        <v>62</v>
      </c>
      <c r="H4" s="45" t="s">
        <v>13</v>
      </c>
      <c r="J4" s="43" t="str">
        <f>D4</f>
        <v>Startnummer</v>
      </c>
      <c r="K4" s="44" t="str">
        <f>E4</f>
        <v>Name</v>
      </c>
      <c r="L4" s="44" t="str">
        <f>F4</f>
        <v>Vorname</v>
      </c>
      <c r="M4" s="83" t="s">
        <v>62</v>
      </c>
      <c r="N4" s="50" t="s">
        <v>13</v>
      </c>
      <c r="P4" s="43" t="str">
        <f>J4</f>
        <v>Startnummer</v>
      </c>
      <c r="Q4" s="44" t="str">
        <f>K4</f>
        <v>Name</v>
      </c>
      <c r="R4" s="44" t="str">
        <f>L4</f>
        <v>Vorname</v>
      </c>
      <c r="S4" s="83" t="s">
        <v>62</v>
      </c>
      <c r="T4" s="50" t="s">
        <v>13</v>
      </c>
      <c r="V4" t="s">
        <v>30</v>
      </c>
      <c r="W4" t="s">
        <v>29</v>
      </c>
      <c r="X4" t="s">
        <v>28</v>
      </c>
      <c r="AC4" s="18" t="s">
        <v>31</v>
      </c>
      <c r="AD4" s="52" t="s">
        <v>0</v>
      </c>
      <c r="AE4" s="52" t="s">
        <v>1</v>
      </c>
      <c r="AF4" s="3" t="s">
        <v>3</v>
      </c>
      <c r="AG4" s="87" t="s">
        <v>62</v>
      </c>
    </row>
    <row r="5" spans="1:33" x14ac:dyDescent="0.3">
      <c r="A5">
        <f>H5*1000</f>
        <v>1000</v>
      </c>
      <c r="B5">
        <f>N5*1000</f>
        <v>2000</v>
      </c>
      <c r="C5">
        <f>T5*1000</f>
        <v>2000</v>
      </c>
      <c r="D5" s="46">
        <f>Anmeldung!A5</f>
        <v>1</v>
      </c>
      <c r="E5" s="42" t="str">
        <f>IF(Anmeldung!B5=0,"",(Anmeldung!B5))</f>
        <v>Hirt</v>
      </c>
      <c r="F5" s="42" t="str">
        <f>IF(Anmeldung!C5=0,"",Anmeldung!C5)</f>
        <v>Andreas</v>
      </c>
      <c r="G5" s="84" t="str">
        <f>IF(VLOOKUP(F5,Anmeldung!C5:D204,2,FALSE)=0," ",VLOOKUP(F5,Anmeldung!C5:D204,2,FALSE))</f>
        <v xml:space="preserve"> </v>
      </c>
      <c r="H5" s="90">
        <v>1</v>
      </c>
      <c r="I5" t="str">
        <f>IFERROR(VLOOKUP(2000,A5:D5,4,FALSE),"")</f>
        <v/>
      </c>
      <c r="J5" s="7">
        <f>IFERROR(SMALL(I$5:I$204,(ROW(I1))),"")</f>
        <v>18</v>
      </c>
      <c r="K5" s="3" t="str">
        <f t="shared" ref="K5:K36" si="0">IFERROR(VLOOKUP(J5,D$5:E$204,2,FALSE),"")</f>
        <v>Wehrle</v>
      </c>
      <c r="L5" s="3" t="str">
        <f t="shared" ref="L5:L36" si="1">IFERROR(VLOOKUP(J5,D$5:F$204,3,FALSE),"")</f>
        <v>Dominik</v>
      </c>
      <c r="M5" s="78" t="str">
        <f>IF(VLOOKUP(L5,F5:G204,2,FALSE)=0," ",(VLOOKUP(L5,F5:G204,2,FALSE)))</f>
        <v>Josenpark Schonach</v>
      </c>
      <c r="N5" s="90">
        <v>2</v>
      </c>
      <c r="O5">
        <f>IFERROR(VLOOKUP(2000,B5:J5,9,FALSE),"")</f>
        <v>18</v>
      </c>
      <c r="P5" s="7">
        <f>IFERROR(SMALL(O$5:O$204,(ROW(O1))),"")</f>
        <v>18</v>
      </c>
      <c r="Q5" s="3" t="str">
        <f t="shared" ref="Q5:Q36" si="2">IFERROR(VLOOKUP(P5,J$5:K$204,2,FALSE),"")</f>
        <v>Wehrle</v>
      </c>
      <c r="R5" s="3" t="str">
        <f t="shared" ref="R5:R36" si="3">IFERROR(VLOOKUP(P5,J$5:L$204,3,FALSE),"")</f>
        <v>Dominik</v>
      </c>
      <c r="S5" s="78" t="str">
        <f>IF(VLOOKUP(R5,F5:G204,2,FALSE)=0," ",(VLOOKUP(R5,F5:G204,2,FALSE)))</f>
        <v>Josenpark Schonach</v>
      </c>
      <c r="T5" s="47">
        <v>2</v>
      </c>
      <c r="V5" s="40">
        <f>IFERROR(VLOOKUP(1000,A5:D5,4,FALSE),"")</f>
        <v>1</v>
      </c>
      <c r="W5" s="51" t="str">
        <f>IFERROR(VLOOKUP(1000,B5:J5,9,FALSE),"")</f>
        <v/>
      </c>
      <c r="X5" s="51" t="str">
        <f>IFERROR(VLOOKUP(1000,C5:P5,14,FALSE),"")</f>
        <v/>
      </c>
      <c r="AC5" s="80">
        <v>1</v>
      </c>
      <c r="AD5" s="3">
        <f>IFERROR(SMALL(V$5:X$605,ROW(AC1)),"")</f>
        <v>1</v>
      </c>
      <c r="AE5" s="3" t="str">
        <f t="shared" ref="AE5:AE36" si="4">IFERROR(VLOOKUP(AD5,D$5:E$204,2,FALSE),"")</f>
        <v>Hirt</v>
      </c>
      <c r="AF5" s="3" t="str">
        <f t="shared" ref="AF5:AF36" si="5">IFERROR(VLOOKUP(AD5,D$5:F$205,3,FALSE),"")</f>
        <v>Andreas</v>
      </c>
      <c r="AG5" s="5" t="str">
        <f>IFERROR(VLOOKUP(AD5,D$5:G$205,4,FALSE),"")</f>
        <v xml:space="preserve"> </v>
      </c>
    </row>
    <row r="6" spans="1:33" x14ac:dyDescent="0.3">
      <c r="A6">
        <f t="shared" ref="A6:A69" si="6">H6*1000</f>
        <v>1000</v>
      </c>
      <c r="B6">
        <f>N6*1000</f>
        <v>2000</v>
      </c>
      <c r="C6">
        <f t="shared" ref="C6:C69" si="7">T6*1000</f>
        <v>2000</v>
      </c>
      <c r="D6" s="46">
        <f>Anmeldung!A6</f>
        <v>2</v>
      </c>
      <c r="E6" s="42" t="str">
        <f>IF(Anmeldung!B6=0,"",(Anmeldung!B6))</f>
        <v>Droll</v>
      </c>
      <c r="F6" s="42" t="str">
        <f>IF(Anmeldung!C6=0,"",Anmeldung!C6)</f>
        <v>Carsten</v>
      </c>
      <c r="G6" s="84" t="str">
        <f>IF(VLOOKUP(F6,Anmeldung!C6:D205,2,FALSE)=0," ",VLOOKUP(F6,Anmeldung!C6:D205,2,FALSE))</f>
        <v xml:space="preserve"> </v>
      </c>
      <c r="H6" s="90">
        <v>1</v>
      </c>
      <c r="I6" t="str">
        <f>IFERROR(VLOOKUP(2000,A6:D6,4,FALSE),"")</f>
        <v/>
      </c>
      <c r="J6" s="7">
        <f t="shared" ref="J6:J69" si="8">IFERROR(SMALL(I$5:I$204,(ROW(I2))),"")</f>
        <v>62</v>
      </c>
      <c r="K6" s="3" t="str">
        <f t="shared" si="0"/>
        <v/>
      </c>
      <c r="L6" s="3" t="str">
        <f t="shared" si="1"/>
        <v/>
      </c>
      <c r="M6" t="e">
        <f>IF(VLOOKUP(L6,F6:G205,2,FALSE)=0," ",(VLOOKUP(L6,F6:G205,2,FALSE)))</f>
        <v>#N/A</v>
      </c>
      <c r="N6" s="90">
        <v>2</v>
      </c>
      <c r="O6">
        <f>IFERROR(VLOOKUP(2000,B6:J6,9,FALSE),"")</f>
        <v>62</v>
      </c>
      <c r="P6" s="7">
        <f t="shared" ref="P6:P69" si="9">IFERROR(SMALL(O$5:O$204,(ROW(O2))),"")</f>
        <v>62</v>
      </c>
      <c r="Q6" s="3" t="str">
        <f t="shared" si="2"/>
        <v/>
      </c>
      <c r="R6" s="3" t="str">
        <f t="shared" si="3"/>
        <v/>
      </c>
      <c r="S6" s="78" t="e">
        <f t="shared" ref="S6:S69" si="10">IF(VLOOKUP(R6,F6:G205,2,FALSE)=0," ",(VLOOKUP(R6,F6:G205,2,FALSE)))</f>
        <v>#N/A</v>
      </c>
      <c r="T6" s="47">
        <v>2</v>
      </c>
      <c r="V6" s="40">
        <f t="shared" ref="V6:V69" si="11">IFERROR(VLOOKUP(1000,A6:D6,4,FALSE),"")</f>
        <v>2</v>
      </c>
      <c r="W6" s="51" t="str">
        <f t="shared" ref="W6:W69" si="12">IFERROR(VLOOKUP(1000,B6:J6,9,FALSE),"")</f>
        <v/>
      </c>
      <c r="X6" s="51" t="str">
        <f t="shared" ref="X6:X69" si="13">IFERROR(VLOOKUP(1000,C6:P6,14,FALSE),"")</f>
        <v/>
      </c>
      <c r="AC6" s="80">
        <v>2</v>
      </c>
      <c r="AD6" s="3">
        <f t="shared" ref="AD6:AD69" si="14">IFERROR(SMALL(V$5:X$605,ROW(AC2)),"")</f>
        <v>2</v>
      </c>
      <c r="AE6" s="3" t="str">
        <f t="shared" si="4"/>
        <v>Droll</v>
      </c>
      <c r="AF6" s="3" t="str">
        <f t="shared" si="5"/>
        <v>Carsten</v>
      </c>
      <c r="AG6" s="5" t="str">
        <f t="shared" ref="AG6:AG69" si="15">IFERROR(VLOOKUP(AD6,D$5:G$205,4,FALSE),"")</f>
        <v xml:space="preserve"> </v>
      </c>
    </row>
    <row r="7" spans="1:33" x14ac:dyDescent="0.3">
      <c r="A7">
        <f t="shared" si="6"/>
        <v>1000</v>
      </c>
      <c r="B7">
        <f t="shared" ref="B7:B69" si="16">N7*1000</f>
        <v>0</v>
      </c>
      <c r="C7">
        <f t="shared" si="7"/>
        <v>0</v>
      </c>
      <c r="D7" s="46">
        <f>Anmeldung!A7</f>
        <v>3</v>
      </c>
      <c r="E7" s="42" t="str">
        <f>IF(Anmeldung!B7=0,"",(Anmeldung!B7))</f>
        <v>Droll</v>
      </c>
      <c r="F7" s="42" t="str">
        <f>IF(Anmeldung!C7=0,"",Anmeldung!C7)</f>
        <v>Thomas</v>
      </c>
      <c r="G7" s="84" t="str">
        <f>IF(VLOOKUP(F7,Anmeldung!C7:D206,2,FALSE)=0," ",VLOOKUP(F7,Anmeldung!C7:D206,2,FALSE))</f>
        <v xml:space="preserve"> </v>
      </c>
      <c r="H7" s="90">
        <v>1</v>
      </c>
      <c r="I7" t="str">
        <f t="shared" ref="I7:I69" si="17">IFERROR(VLOOKUP(2000,A7:D7,4,FALSE),"")</f>
        <v/>
      </c>
      <c r="J7" s="7" t="str">
        <f t="shared" si="8"/>
        <v/>
      </c>
      <c r="K7" s="3" t="str">
        <f t="shared" si="0"/>
        <v/>
      </c>
      <c r="L7" s="3" t="str">
        <f t="shared" si="1"/>
        <v/>
      </c>
      <c r="M7" s="78" t="e">
        <f t="shared" ref="M7:M69" si="18">IF(VLOOKUP(L7,F7:G206,2,FALSE)=0," ",(VLOOKUP(L7,F7:G206,2,FALSE)))</f>
        <v>#N/A</v>
      </c>
      <c r="N7" s="90"/>
      <c r="O7" t="str">
        <f t="shared" ref="O7:O69" si="19">IFERROR(VLOOKUP(2000,B7:J7,9,FALSE),"")</f>
        <v/>
      </c>
      <c r="P7" s="7" t="str">
        <f t="shared" si="9"/>
        <v/>
      </c>
      <c r="Q7" s="3" t="str">
        <f t="shared" si="2"/>
        <v/>
      </c>
      <c r="R7" s="3" t="str">
        <f t="shared" si="3"/>
        <v/>
      </c>
      <c r="S7" s="78" t="e">
        <f t="shared" si="10"/>
        <v>#N/A</v>
      </c>
      <c r="T7" s="47"/>
      <c r="V7" s="40">
        <f t="shared" si="11"/>
        <v>3</v>
      </c>
      <c r="W7" s="51" t="str">
        <f t="shared" si="12"/>
        <v/>
      </c>
      <c r="X7" s="51" t="str">
        <f t="shared" si="13"/>
        <v/>
      </c>
      <c r="AC7" s="80">
        <v>3</v>
      </c>
      <c r="AD7" s="3">
        <f t="shared" si="14"/>
        <v>3</v>
      </c>
      <c r="AE7" s="3" t="str">
        <f t="shared" si="4"/>
        <v>Droll</v>
      </c>
      <c r="AF7" s="3" t="str">
        <f t="shared" si="5"/>
        <v>Thomas</v>
      </c>
      <c r="AG7" s="5" t="str">
        <f t="shared" si="15"/>
        <v xml:space="preserve"> </v>
      </c>
    </row>
    <row r="8" spans="1:33" x14ac:dyDescent="0.3">
      <c r="A8">
        <f t="shared" si="6"/>
        <v>1000</v>
      </c>
      <c r="B8">
        <f t="shared" si="16"/>
        <v>0</v>
      </c>
      <c r="C8">
        <f t="shared" si="7"/>
        <v>0</v>
      </c>
      <c r="D8" s="46">
        <f>Anmeldung!A8</f>
        <v>4</v>
      </c>
      <c r="E8" s="42" t="str">
        <f>IF(Anmeldung!B8=0,"",(Anmeldung!B8))</f>
        <v>Richter</v>
      </c>
      <c r="F8" s="42" t="str">
        <f>IF(Anmeldung!C8=0,"",Anmeldung!C8)</f>
        <v>Mike</v>
      </c>
      <c r="G8" s="84" t="str">
        <f>IF(VLOOKUP(F8,Anmeldung!C8:D207,2,FALSE)=0," ",VLOOKUP(F8,Anmeldung!C8:D207,2,FALSE))</f>
        <v xml:space="preserve"> </v>
      </c>
      <c r="H8" s="90">
        <v>1</v>
      </c>
      <c r="I8" t="str">
        <f t="shared" si="17"/>
        <v/>
      </c>
      <c r="J8" s="7" t="str">
        <f t="shared" si="8"/>
        <v/>
      </c>
      <c r="K8" s="3" t="str">
        <f t="shared" si="0"/>
        <v/>
      </c>
      <c r="L8" s="3" t="str">
        <f t="shared" si="1"/>
        <v/>
      </c>
      <c r="M8" s="78" t="e">
        <f t="shared" si="18"/>
        <v>#N/A</v>
      </c>
      <c r="N8" s="90"/>
      <c r="O8" t="str">
        <f t="shared" si="19"/>
        <v/>
      </c>
      <c r="P8" s="7" t="str">
        <f t="shared" si="9"/>
        <v/>
      </c>
      <c r="Q8" s="3" t="str">
        <f t="shared" si="2"/>
        <v/>
      </c>
      <c r="R8" s="3" t="str">
        <f t="shared" si="3"/>
        <v/>
      </c>
      <c r="S8" s="78" t="e">
        <f t="shared" si="10"/>
        <v>#N/A</v>
      </c>
      <c r="T8" s="47"/>
      <c r="V8" s="40">
        <f t="shared" si="11"/>
        <v>4</v>
      </c>
      <c r="W8" s="51" t="str">
        <f t="shared" si="12"/>
        <v/>
      </c>
      <c r="X8" s="51" t="str">
        <f t="shared" si="13"/>
        <v/>
      </c>
      <c r="AC8" s="80">
        <v>4</v>
      </c>
      <c r="AD8" s="3">
        <f t="shared" si="14"/>
        <v>4</v>
      </c>
      <c r="AE8" s="3" t="str">
        <f t="shared" si="4"/>
        <v>Richter</v>
      </c>
      <c r="AF8" s="3" t="str">
        <f t="shared" si="5"/>
        <v>Mike</v>
      </c>
      <c r="AG8" s="5" t="str">
        <f t="shared" si="15"/>
        <v xml:space="preserve"> </v>
      </c>
    </row>
    <row r="9" spans="1:33" x14ac:dyDescent="0.3">
      <c r="A9">
        <f t="shared" si="6"/>
        <v>1000</v>
      </c>
      <c r="B9">
        <f t="shared" si="16"/>
        <v>0</v>
      </c>
      <c r="C9">
        <f t="shared" si="7"/>
        <v>0</v>
      </c>
      <c r="D9" s="46">
        <f>Anmeldung!A9</f>
        <v>5</v>
      </c>
      <c r="E9" s="42" t="str">
        <f>IF(Anmeldung!B9=0,"",(Anmeldung!B9))</f>
        <v>Kern</v>
      </c>
      <c r="F9" s="42" t="str">
        <f>IF(Anmeldung!C9=0,"",Anmeldung!C9)</f>
        <v>Florian</v>
      </c>
      <c r="G9" s="84" t="str">
        <f>IF(VLOOKUP(F9,Anmeldung!C9:D208,2,FALSE)=0," ",VLOOKUP(F9,Anmeldung!C9:D208,2,FALSE))</f>
        <v xml:space="preserve"> </v>
      </c>
      <c r="H9" s="90">
        <v>1</v>
      </c>
      <c r="I9" t="str">
        <f t="shared" si="17"/>
        <v/>
      </c>
      <c r="J9" s="7" t="str">
        <f t="shared" si="8"/>
        <v/>
      </c>
      <c r="K9" s="3" t="str">
        <f t="shared" si="0"/>
        <v/>
      </c>
      <c r="L9" s="3" t="str">
        <f t="shared" si="1"/>
        <v/>
      </c>
      <c r="M9" s="78" t="e">
        <f>IF(VLOOKUP(L9,F9:G208,2,FALSE)=0," ",(VLOOKUP(L9,F9:G208,2,FALSE)))</f>
        <v>#N/A</v>
      </c>
      <c r="N9" s="90"/>
      <c r="O9" t="str">
        <f t="shared" si="19"/>
        <v/>
      </c>
      <c r="P9" s="7" t="str">
        <f t="shared" si="9"/>
        <v/>
      </c>
      <c r="Q9" s="3" t="str">
        <f t="shared" si="2"/>
        <v/>
      </c>
      <c r="R9" s="3" t="str">
        <f t="shared" si="3"/>
        <v/>
      </c>
      <c r="S9" s="78" t="e">
        <f t="shared" si="10"/>
        <v>#N/A</v>
      </c>
      <c r="T9" s="47"/>
      <c r="V9" s="40">
        <f t="shared" si="11"/>
        <v>5</v>
      </c>
      <c r="W9" s="51" t="str">
        <f t="shared" si="12"/>
        <v/>
      </c>
      <c r="X9" s="51" t="str">
        <f t="shared" si="13"/>
        <v/>
      </c>
      <c r="AC9" s="80">
        <v>5</v>
      </c>
      <c r="AD9" s="3">
        <f t="shared" si="14"/>
        <v>5</v>
      </c>
      <c r="AE9" s="3" t="str">
        <f t="shared" si="4"/>
        <v>Kern</v>
      </c>
      <c r="AF9" s="3" t="str">
        <f t="shared" si="5"/>
        <v>Florian</v>
      </c>
      <c r="AG9" s="5" t="str">
        <f t="shared" si="15"/>
        <v xml:space="preserve"> </v>
      </c>
    </row>
    <row r="10" spans="1:33" x14ac:dyDescent="0.3">
      <c r="A10">
        <f t="shared" si="6"/>
        <v>1000</v>
      </c>
      <c r="B10">
        <f t="shared" si="16"/>
        <v>0</v>
      </c>
      <c r="C10">
        <f t="shared" si="7"/>
        <v>0</v>
      </c>
      <c r="D10" s="46">
        <f>Anmeldung!A10</f>
        <v>6</v>
      </c>
      <c r="E10" s="42" t="str">
        <f>IF(Anmeldung!B10=0,"",(Anmeldung!B10))</f>
        <v>Finkbeiner</v>
      </c>
      <c r="F10" s="42" t="str">
        <f>IF(Anmeldung!C10=0,"",Anmeldung!C10)</f>
        <v>Felix</v>
      </c>
      <c r="G10" s="84" t="str">
        <f>IF(VLOOKUP(F10,Anmeldung!C10:D209,2,FALSE)=0," ",VLOOKUP(F10,Anmeldung!C10:D209,2,FALSE))</f>
        <v xml:space="preserve"> </v>
      </c>
      <c r="H10" s="90">
        <v>1</v>
      </c>
      <c r="I10" t="str">
        <f t="shared" si="17"/>
        <v/>
      </c>
      <c r="J10" s="7" t="str">
        <f t="shared" si="8"/>
        <v/>
      </c>
      <c r="K10" s="3" t="str">
        <f t="shared" si="0"/>
        <v/>
      </c>
      <c r="L10" s="3" t="str">
        <f t="shared" si="1"/>
        <v/>
      </c>
      <c r="M10" s="78" t="e">
        <f t="shared" si="18"/>
        <v>#N/A</v>
      </c>
      <c r="N10" s="90"/>
      <c r="O10" t="str">
        <f t="shared" si="19"/>
        <v/>
      </c>
      <c r="P10" s="7" t="str">
        <f t="shared" si="9"/>
        <v/>
      </c>
      <c r="Q10" s="3" t="str">
        <f t="shared" si="2"/>
        <v/>
      </c>
      <c r="R10" s="3" t="str">
        <f t="shared" si="3"/>
        <v/>
      </c>
      <c r="S10" s="78" t="e">
        <f t="shared" si="10"/>
        <v>#N/A</v>
      </c>
      <c r="T10" s="47"/>
      <c r="V10" s="40">
        <f t="shared" si="11"/>
        <v>6</v>
      </c>
      <c r="W10" s="51" t="str">
        <f t="shared" si="12"/>
        <v/>
      </c>
      <c r="X10" s="51" t="str">
        <f t="shared" si="13"/>
        <v/>
      </c>
      <c r="AC10" s="80">
        <v>6</v>
      </c>
      <c r="AD10" s="3">
        <f t="shared" si="14"/>
        <v>6</v>
      </c>
      <c r="AE10" s="3" t="str">
        <f t="shared" si="4"/>
        <v>Finkbeiner</v>
      </c>
      <c r="AF10" s="3" t="str">
        <f t="shared" si="5"/>
        <v>Felix</v>
      </c>
      <c r="AG10" s="5" t="str">
        <f t="shared" si="15"/>
        <v xml:space="preserve"> </v>
      </c>
    </row>
    <row r="11" spans="1:33" x14ac:dyDescent="0.3">
      <c r="A11">
        <f t="shared" si="6"/>
        <v>1000</v>
      </c>
      <c r="B11">
        <f t="shared" si="16"/>
        <v>0</v>
      </c>
      <c r="C11">
        <f t="shared" si="7"/>
        <v>0</v>
      </c>
      <c r="D11" s="46">
        <f>Anmeldung!A11</f>
        <v>7</v>
      </c>
      <c r="E11" s="42" t="str">
        <f>IF(Anmeldung!B11=0,"",(Anmeldung!B11))</f>
        <v>Fischer</v>
      </c>
      <c r="F11" s="42" t="str">
        <f>IF(Anmeldung!C11=0,"",Anmeldung!C11)</f>
        <v>Jana</v>
      </c>
      <c r="G11" s="84" t="str">
        <f>IF(VLOOKUP(F11,Anmeldung!C11:D210,2,FALSE)=0," ",VLOOKUP(F11,Anmeldung!C11:D210,2,FALSE))</f>
        <v xml:space="preserve"> </v>
      </c>
      <c r="H11" s="90">
        <v>1</v>
      </c>
      <c r="I11" t="str">
        <f t="shared" si="17"/>
        <v/>
      </c>
      <c r="J11" s="7" t="str">
        <f t="shared" si="8"/>
        <v/>
      </c>
      <c r="K11" s="3" t="str">
        <f t="shared" si="0"/>
        <v/>
      </c>
      <c r="L11" s="3" t="str">
        <f t="shared" si="1"/>
        <v/>
      </c>
      <c r="M11" s="78" t="e">
        <f t="shared" si="18"/>
        <v>#N/A</v>
      </c>
      <c r="N11" s="90"/>
      <c r="O11" t="str">
        <f t="shared" si="19"/>
        <v/>
      </c>
      <c r="P11" s="7" t="str">
        <f t="shared" si="9"/>
        <v/>
      </c>
      <c r="Q11" s="3" t="str">
        <f t="shared" si="2"/>
        <v/>
      </c>
      <c r="R11" s="3" t="str">
        <f t="shared" si="3"/>
        <v/>
      </c>
      <c r="S11" s="78" t="e">
        <f t="shared" si="10"/>
        <v>#N/A</v>
      </c>
      <c r="T11" s="47"/>
      <c r="V11" s="40">
        <f t="shared" si="11"/>
        <v>7</v>
      </c>
      <c r="W11" s="51" t="str">
        <f t="shared" si="12"/>
        <v/>
      </c>
      <c r="X11" s="51" t="str">
        <f t="shared" si="13"/>
        <v/>
      </c>
      <c r="AC11" s="80">
        <v>7</v>
      </c>
      <c r="AD11" s="3">
        <f t="shared" si="14"/>
        <v>7</v>
      </c>
      <c r="AE11" s="3" t="str">
        <f t="shared" si="4"/>
        <v>Fischer</v>
      </c>
      <c r="AF11" s="3" t="str">
        <f t="shared" si="5"/>
        <v>Jana</v>
      </c>
      <c r="AG11" s="5" t="str">
        <f t="shared" si="15"/>
        <v xml:space="preserve"> </v>
      </c>
    </row>
    <row r="12" spans="1:33" x14ac:dyDescent="0.3">
      <c r="A12">
        <f t="shared" si="6"/>
        <v>1000</v>
      </c>
      <c r="B12">
        <f t="shared" si="16"/>
        <v>0</v>
      </c>
      <c r="C12">
        <f t="shared" si="7"/>
        <v>0</v>
      </c>
      <c r="D12" s="46">
        <f>Anmeldung!A12</f>
        <v>8</v>
      </c>
      <c r="E12" s="42" t="str">
        <f>IF(Anmeldung!B12=0,"",(Anmeldung!B12))</f>
        <v>Pohl</v>
      </c>
      <c r="F12" s="42" t="str">
        <f>IF(Anmeldung!C12=0,"",Anmeldung!C12)</f>
        <v>Danilo</v>
      </c>
      <c r="G12" s="84" t="str">
        <f>IF(VLOOKUP(F12,Anmeldung!C12:D211,2,FALSE)=0," ",VLOOKUP(F12,Anmeldung!C12:D211,2,FALSE))</f>
        <v xml:space="preserve"> </v>
      </c>
      <c r="H12" s="90">
        <v>1</v>
      </c>
      <c r="I12" t="str">
        <f t="shared" si="17"/>
        <v/>
      </c>
      <c r="J12" s="7" t="str">
        <f t="shared" si="8"/>
        <v/>
      </c>
      <c r="K12" s="3" t="str">
        <f t="shared" si="0"/>
        <v/>
      </c>
      <c r="L12" s="3" t="str">
        <f t="shared" si="1"/>
        <v/>
      </c>
      <c r="M12" s="78" t="e">
        <f t="shared" si="18"/>
        <v>#N/A</v>
      </c>
      <c r="N12" s="90"/>
      <c r="O12" t="str">
        <f t="shared" si="19"/>
        <v/>
      </c>
      <c r="P12" s="7" t="str">
        <f t="shared" si="9"/>
        <v/>
      </c>
      <c r="Q12" s="3" t="str">
        <f t="shared" si="2"/>
        <v/>
      </c>
      <c r="R12" s="3" t="str">
        <f t="shared" si="3"/>
        <v/>
      </c>
      <c r="S12" s="78" t="e">
        <f t="shared" si="10"/>
        <v>#N/A</v>
      </c>
      <c r="T12" s="47"/>
      <c r="V12" s="40">
        <f t="shared" si="11"/>
        <v>8</v>
      </c>
      <c r="W12" s="51" t="str">
        <f t="shared" si="12"/>
        <v/>
      </c>
      <c r="X12" s="51" t="str">
        <f t="shared" si="13"/>
        <v/>
      </c>
      <c r="AC12" s="80">
        <v>8</v>
      </c>
      <c r="AD12" s="3">
        <f t="shared" si="14"/>
        <v>8</v>
      </c>
      <c r="AE12" s="3" t="str">
        <f t="shared" si="4"/>
        <v>Pohl</v>
      </c>
      <c r="AF12" s="3" t="str">
        <f t="shared" si="5"/>
        <v>Danilo</v>
      </c>
      <c r="AG12" s="5" t="str">
        <f t="shared" si="15"/>
        <v xml:space="preserve"> </v>
      </c>
    </row>
    <row r="13" spans="1:33" x14ac:dyDescent="0.3">
      <c r="A13">
        <f t="shared" si="6"/>
        <v>1000</v>
      </c>
      <c r="B13">
        <f t="shared" si="16"/>
        <v>0</v>
      </c>
      <c r="C13">
        <f t="shared" si="7"/>
        <v>0</v>
      </c>
      <c r="D13" s="46">
        <f>Anmeldung!A13</f>
        <v>9</v>
      </c>
      <c r="E13" s="42" t="str">
        <f>IF(Anmeldung!B13=0,"",(Anmeldung!B13))</f>
        <v>Kirchwehm</v>
      </c>
      <c r="F13" s="42" t="str">
        <f>IF(Anmeldung!C13=0,"",Anmeldung!C13)</f>
        <v>Umito</v>
      </c>
      <c r="G13" s="84" t="str">
        <f>IF(VLOOKUP(F13,Anmeldung!C13:D212,2,FALSE)=0," ",VLOOKUP(F13,Anmeldung!C13:D212,2,FALSE))</f>
        <v xml:space="preserve"> </v>
      </c>
      <c r="H13" s="90">
        <v>1</v>
      </c>
      <c r="I13" t="str">
        <f t="shared" si="17"/>
        <v/>
      </c>
      <c r="J13" s="7" t="str">
        <f t="shared" si="8"/>
        <v/>
      </c>
      <c r="K13" s="3" t="str">
        <f t="shared" si="0"/>
        <v/>
      </c>
      <c r="L13" s="3" t="str">
        <f t="shared" si="1"/>
        <v/>
      </c>
      <c r="M13" s="78" t="e">
        <f>IF(VLOOKUP(L13,F13:G212,2,FALSE)=0," ",(VLOOKUP(L13,F13:G212,2,FALSE)))</f>
        <v>#N/A</v>
      </c>
      <c r="N13" s="90"/>
      <c r="O13" t="str">
        <f t="shared" si="19"/>
        <v/>
      </c>
      <c r="P13" s="7" t="str">
        <f t="shared" si="9"/>
        <v/>
      </c>
      <c r="Q13" s="3" t="str">
        <f t="shared" si="2"/>
        <v/>
      </c>
      <c r="R13" s="3" t="str">
        <f t="shared" si="3"/>
        <v/>
      </c>
      <c r="S13" s="78" t="e">
        <f t="shared" si="10"/>
        <v>#N/A</v>
      </c>
      <c r="T13" s="47"/>
      <c r="V13" s="40">
        <f t="shared" si="11"/>
        <v>9</v>
      </c>
      <c r="W13" s="51" t="str">
        <f t="shared" si="12"/>
        <v/>
      </c>
      <c r="X13" s="51" t="str">
        <f t="shared" si="13"/>
        <v/>
      </c>
      <c r="AC13" s="80">
        <v>9</v>
      </c>
      <c r="AD13" s="3">
        <f t="shared" si="14"/>
        <v>9</v>
      </c>
      <c r="AE13" s="3" t="str">
        <f t="shared" si="4"/>
        <v>Kirchwehm</v>
      </c>
      <c r="AF13" s="3" t="str">
        <f t="shared" si="5"/>
        <v>Umito</v>
      </c>
      <c r="AG13" s="5" t="str">
        <f t="shared" si="15"/>
        <v xml:space="preserve"> </v>
      </c>
    </row>
    <row r="14" spans="1:33" x14ac:dyDescent="0.3">
      <c r="A14">
        <f t="shared" si="6"/>
        <v>1000</v>
      </c>
      <c r="B14">
        <f t="shared" si="16"/>
        <v>0</v>
      </c>
      <c r="C14">
        <f t="shared" si="7"/>
        <v>0</v>
      </c>
      <c r="D14" s="46">
        <f>Anmeldung!A14</f>
        <v>10</v>
      </c>
      <c r="E14" s="42" t="str">
        <f>IF(Anmeldung!B14=0,"",(Anmeldung!B14))</f>
        <v>Finkbeiner</v>
      </c>
      <c r="F14" s="42" t="str">
        <f>IF(Anmeldung!C14=0,"",Anmeldung!C14)</f>
        <v>Fabienne</v>
      </c>
      <c r="G14" s="84" t="str">
        <f>IF(VLOOKUP(F14,Anmeldung!C14:D213,2,FALSE)=0," ",VLOOKUP(F14,Anmeldung!C14:D213,2,FALSE))</f>
        <v xml:space="preserve"> </v>
      </c>
      <c r="H14" s="90">
        <v>1</v>
      </c>
      <c r="I14" t="str">
        <f t="shared" si="17"/>
        <v/>
      </c>
      <c r="J14" s="7" t="str">
        <f t="shared" si="8"/>
        <v/>
      </c>
      <c r="K14" s="3" t="str">
        <f t="shared" si="0"/>
        <v/>
      </c>
      <c r="L14" s="3" t="str">
        <f t="shared" si="1"/>
        <v/>
      </c>
      <c r="M14" s="78" t="e">
        <f t="shared" si="18"/>
        <v>#N/A</v>
      </c>
      <c r="N14" s="90"/>
      <c r="O14" t="str">
        <f t="shared" si="19"/>
        <v/>
      </c>
      <c r="P14" s="7" t="str">
        <f t="shared" si="9"/>
        <v/>
      </c>
      <c r="Q14" s="3" t="str">
        <f t="shared" si="2"/>
        <v/>
      </c>
      <c r="R14" s="3" t="str">
        <f t="shared" si="3"/>
        <v/>
      </c>
      <c r="S14" s="78" t="e">
        <f t="shared" si="10"/>
        <v>#N/A</v>
      </c>
      <c r="T14" s="47"/>
      <c r="V14" s="40">
        <f t="shared" si="11"/>
        <v>10</v>
      </c>
      <c r="W14" s="51" t="str">
        <f t="shared" si="12"/>
        <v/>
      </c>
      <c r="X14" s="51" t="str">
        <f t="shared" si="13"/>
        <v/>
      </c>
      <c r="AC14" s="80">
        <v>10</v>
      </c>
      <c r="AD14" s="3">
        <f t="shared" si="14"/>
        <v>10</v>
      </c>
      <c r="AE14" s="3" t="str">
        <f t="shared" si="4"/>
        <v>Finkbeiner</v>
      </c>
      <c r="AF14" s="3" t="str">
        <f t="shared" si="5"/>
        <v>Fabienne</v>
      </c>
      <c r="AG14" s="5" t="str">
        <f t="shared" si="15"/>
        <v xml:space="preserve"> </v>
      </c>
    </row>
    <row r="15" spans="1:33" x14ac:dyDescent="0.3">
      <c r="A15">
        <f t="shared" si="6"/>
        <v>1000</v>
      </c>
      <c r="B15">
        <f t="shared" si="16"/>
        <v>0</v>
      </c>
      <c r="C15">
        <f t="shared" si="7"/>
        <v>0</v>
      </c>
      <c r="D15" s="46">
        <f>Anmeldung!A15</f>
        <v>11</v>
      </c>
      <c r="E15" s="42" t="str">
        <f>IF(Anmeldung!B15=0,"",(Anmeldung!B15))</f>
        <v>Wiesner</v>
      </c>
      <c r="F15" s="42" t="str">
        <f>IF(Anmeldung!C15=0,"",Anmeldung!C15)</f>
        <v>Moritz</v>
      </c>
      <c r="G15" s="84" t="str">
        <f>IF(VLOOKUP(F15,Anmeldung!C15:D214,2,FALSE)=0," ",VLOOKUP(F15,Anmeldung!C15:D214,2,FALSE))</f>
        <v xml:space="preserve"> </v>
      </c>
      <c r="H15" s="90">
        <v>1</v>
      </c>
      <c r="I15" t="str">
        <f t="shared" si="17"/>
        <v/>
      </c>
      <c r="J15" s="7" t="str">
        <f t="shared" si="8"/>
        <v/>
      </c>
      <c r="K15" s="3" t="str">
        <f t="shared" si="0"/>
        <v/>
      </c>
      <c r="L15" s="3" t="str">
        <f t="shared" si="1"/>
        <v/>
      </c>
      <c r="M15" s="78" t="e">
        <f t="shared" si="18"/>
        <v>#N/A</v>
      </c>
      <c r="N15" s="90"/>
      <c r="O15" t="str">
        <f t="shared" si="19"/>
        <v/>
      </c>
      <c r="P15" s="7" t="str">
        <f t="shared" si="9"/>
        <v/>
      </c>
      <c r="Q15" s="3" t="str">
        <f t="shared" si="2"/>
        <v/>
      </c>
      <c r="R15" s="3" t="str">
        <f t="shared" si="3"/>
        <v/>
      </c>
      <c r="S15" s="78" t="e">
        <f t="shared" si="10"/>
        <v>#N/A</v>
      </c>
      <c r="T15" s="47"/>
      <c r="V15" s="40">
        <f t="shared" si="11"/>
        <v>11</v>
      </c>
      <c r="W15" s="51" t="str">
        <f t="shared" si="12"/>
        <v/>
      </c>
      <c r="X15" s="51" t="str">
        <f t="shared" si="13"/>
        <v/>
      </c>
      <c r="AC15" s="80">
        <v>11</v>
      </c>
      <c r="AD15" s="3">
        <f t="shared" si="14"/>
        <v>11</v>
      </c>
      <c r="AE15" s="3" t="str">
        <f t="shared" si="4"/>
        <v>Wiesner</v>
      </c>
      <c r="AF15" s="3" t="str">
        <f t="shared" si="5"/>
        <v>Moritz</v>
      </c>
      <c r="AG15" s="5" t="str">
        <f t="shared" si="15"/>
        <v xml:space="preserve"> </v>
      </c>
    </row>
    <row r="16" spans="1:33" x14ac:dyDescent="0.3">
      <c r="A16">
        <f t="shared" si="6"/>
        <v>1000</v>
      </c>
      <c r="B16">
        <f t="shared" si="16"/>
        <v>0</v>
      </c>
      <c r="C16">
        <f t="shared" si="7"/>
        <v>0</v>
      </c>
      <c r="D16" s="46">
        <f>Anmeldung!A16</f>
        <v>12</v>
      </c>
      <c r="E16" s="42" t="str">
        <f>IF(Anmeldung!B16=0,"",(Anmeldung!B16))</f>
        <v>Finkbeiner</v>
      </c>
      <c r="F16" s="42" t="str">
        <f>IF(Anmeldung!C16=0,"",Anmeldung!C16)</f>
        <v>Finja</v>
      </c>
      <c r="G16" s="84" t="str">
        <f>IF(VLOOKUP(F16,Anmeldung!C16:D215,2,FALSE)=0," ",VLOOKUP(F16,Anmeldung!C16:D215,2,FALSE))</f>
        <v xml:space="preserve"> </v>
      </c>
      <c r="H16" s="90">
        <v>1</v>
      </c>
      <c r="I16" t="str">
        <f t="shared" si="17"/>
        <v/>
      </c>
      <c r="J16" s="7" t="str">
        <f t="shared" si="8"/>
        <v/>
      </c>
      <c r="K16" s="3" t="str">
        <f t="shared" si="0"/>
        <v/>
      </c>
      <c r="L16" s="3" t="str">
        <f t="shared" si="1"/>
        <v/>
      </c>
      <c r="M16" s="78" t="e">
        <f t="shared" si="18"/>
        <v>#N/A</v>
      </c>
      <c r="N16" s="90"/>
      <c r="O16" t="str">
        <f t="shared" si="19"/>
        <v/>
      </c>
      <c r="P16" s="7" t="str">
        <f t="shared" si="9"/>
        <v/>
      </c>
      <c r="Q16" s="3" t="str">
        <f t="shared" si="2"/>
        <v/>
      </c>
      <c r="R16" s="3" t="str">
        <f t="shared" si="3"/>
        <v/>
      </c>
      <c r="S16" s="78" t="e">
        <f t="shared" si="10"/>
        <v>#N/A</v>
      </c>
      <c r="T16" s="47"/>
      <c r="V16" s="40">
        <f t="shared" si="11"/>
        <v>12</v>
      </c>
      <c r="W16" s="51" t="str">
        <f t="shared" si="12"/>
        <v/>
      </c>
      <c r="X16" s="51" t="str">
        <f t="shared" si="13"/>
        <v/>
      </c>
      <c r="AC16" s="80">
        <v>12</v>
      </c>
      <c r="AD16" s="3">
        <f t="shared" si="14"/>
        <v>12</v>
      </c>
      <c r="AE16" s="3" t="str">
        <f t="shared" si="4"/>
        <v>Finkbeiner</v>
      </c>
      <c r="AF16" s="3" t="str">
        <f t="shared" si="5"/>
        <v>Finja</v>
      </c>
      <c r="AG16" s="5" t="str">
        <f t="shared" si="15"/>
        <v xml:space="preserve"> </v>
      </c>
    </row>
    <row r="17" spans="1:33" x14ac:dyDescent="0.3">
      <c r="A17">
        <f t="shared" si="6"/>
        <v>1000</v>
      </c>
      <c r="B17">
        <f t="shared" si="16"/>
        <v>0</v>
      </c>
      <c r="C17">
        <f t="shared" si="7"/>
        <v>0</v>
      </c>
      <c r="D17" s="46">
        <f>Anmeldung!A17</f>
        <v>13</v>
      </c>
      <c r="E17" s="42" t="str">
        <f>IF(Anmeldung!B17=0,"",(Anmeldung!B17))</f>
        <v>Kirchwehm</v>
      </c>
      <c r="F17" s="42" t="str">
        <f>IF(Anmeldung!C17=0,"",Anmeldung!C17)</f>
        <v>Kenta</v>
      </c>
      <c r="G17" s="84" t="str">
        <f>IF(VLOOKUP(F17,Anmeldung!C17:D216,2,FALSE)=0," ",VLOOKUP(F17,Anmeldung!C17:D216,2,FALSE))</f>
        <v xml:space="preserve"> </v>
      </c>
      <c r="H17" s="90">
        <v>1</v>
      </c>
      <c r="I17" t="str">
        <f t="shared" si="17"/>
        <v/>
      </c>
      <c r="J17" s="7" t="str">
        <f t="shared" si="8"/>
        <v/>
      </c>
      <c r="K17" s="3" t="str">
        <f t="shared" si="0"/>
        <v/>
      </c>
      <c r="L17" s="3" t="str">
        <f t="shared" si="1"/>
        <v/>
      </c>
      <c r="M17" s="78" t="e">
        <f t="shared" si="18"/>
        <v>#N/A</v>
      </c>
      <c r="N17" s="90"/>
      <c r="O17" t="str">
        <f t="shared" si="19"/>
        <v/>
      </c>
      <c r="P17" s="7" t="str">
        <f t="shared" si="9"/>
        <v/>
      </c>
      <c r="Q17" s="3" t="str">
        <f t="shared" si="2"/>
        <v/>
      </c>
      <c r="R17" s="3" t="str">
        <f t="shared" si="3"/>
        <v/>
      </c>
      <c r="S17" s="78" t="e">
        <f t="shared" si="10"/>
        <v>#N/A</v>
      </c>
      <c r="T17" s="47"/>
      <c r="V17" s="40">
        <f t="shared" si="11"/>
        <v>13</v>
      </c>
      <c r="W17" s="51" t="str">
        <f t="shared" si="12"/>
        <v/>
      </c>
      <c r="X17" s="51" t="str">
        <f t="shared" si="13"/>
        <v/>
      </c>
      <c r="AC17" s="80">
        <v>13</v>
      </c>
      <c r="AD17" s="3">
        <f t="shared" si="14"/>
        <v>13</v>
      </c>
      <c r="AE17" s="3" t="str">
        <f t="shared" si="4"/>
        <v>Kirchwehm</v>
      </c>
      <c r="AF17" s="3" t="str">
        <f t="shared" si="5"/>
        <v>Kenta</v>
      </c>
      <c r="AG17" s="5" t="str">
        <f t="shared" si="15"/>
        <v xml:space="preserve"> </v>
      </c>
    </row>
    <row r="18" spans="1:33" x14ac:dyDescent="0.3">
      <c r="A18">
        <f t="shared" si="6"/>
        <v>1000</v>
      </c>
      <c r="B18">
        <f t="shared" si="16"/>
        <v>0</v>
      </c>
      <c r="C18">
        <f t="shared" si="7"/>
        <v>0</v>
      </c>
      <c r="D18" s="46">
        <f>Anmeldung!A18</f>
        <v>14</v>
      </c>
      <c r="E18" s="42" t="str">
        <f>IF(Anmeldung!B18=0,"",(Anmeldung!B18))</f>
        <v>Kern</v>
      </c>
      <c r="F18" s="42" t="str">
        <f>IF(Anmeldung!C18=0,"",Anmeldung!C18)</f>
        <v>Colin</v>
      </c>
      <c r="G18" s="84" t="str">
        <f>IF(VLOOKUP(F18,Anmeldung!C18:D217,2,FALSE)=0," ",VLOOKUP(F18,Anmeldung!C18:D217,2,FALSE))</f>
        <v xml:space="preserve"> </v>
      </c>
      <c r="H18" s="90">
        <v>1</v>
      </c>
      <c r="I18" t="str">
        <f t="shared" si="17"/>
        <v/>
      </c>
      <c r="J18" s="7" t="str">
        <f t="shared" si="8"/>
        <v/>
      </c>
      <c r="K18" s="3" t="str">
        <f t="shared" si="0"/>
        <v/>
      </c>
      <c r="L18" s="3" t="str">
        <f t="shared" si="1"/>
        <v/>
      </c>
      <c r="M18" s="78" t="e">
        <f t="shared" si="18"/>
        <v>#N/A</v>
      </c>
      <c r="N18" s="90"/>
      <c r="O18" t="str">
        <f t="shared" si="19"/>
        <v/>
      </c>
      <c r="P18" s="7" t="str">
        <f t="shared" si="9"/>
        <v/>
      </c>
      <c r="Q18" s="3" t="str">
        <f t="shared" si="2"/>
        <v/>
      </c>
      <c r="R18" s="3" t="str">
        <f t="shared" si="3"/>
        <v/>
      </c>
      <c r="S18" s="78" t="e">
        <f t="shared" si="10"/>
        <v>#N/A</v>
      </c>
      <c r="T18" s="47"/>
      <c r="V18" s="40">
        <f t="shared" si="11"/>
        <v>14</v>
      </c>
      <c r="W18" s="51" t="str">
        <f t="shared" si="12"/>
        <v/>
      </c>
      <c r="X18" s="51" t="str">
        <f t="shared" si="13"/>
        <v/>
      </c>
      <c r="AC18" s="80">
        <v>14</v>
      </c>
      <c r="AD18" s="3">
        <f t="shared" si="14"/>
        <v>14</v>
      </c>
      <c r="AE18" s="3" t="str">
        <f t="shared" si="4"/>
        <v>Kern</v>
      </c>
      <c r="AF18" s="3" t="str">
        <f t="shared" si="5"/>
        <v>Colin</v>
      </c>
      <c r="AG18" s="5" t="str">
        <f t="shared" si="15"/>
        <v xml:space="preserve"> </v>
      </c>
    </row>
    <row r="19" spans="1:33" x14ac:dyDescent="0.3">
      <c r="A19">
        <f t="shared" si="6"/>
        <v>1000</v>
      </c>
      <c r="B19">
        <f t="shared" si="16"/>
        <v>0</v>
      </c>
      <c r="C19">
        <f t="shared" si="7"/>
        <v>0</v>
      </c>
      <c r="D19" s="46">
        <f>Anmeldung!A19</f>
        <v>15</v>
      </c>
      <c r="E19" s="42" t="str">
        <f>IF(Anmeldung!B19=0,"",(Anmeldung!B19))</f>
        <v>Pohl</v>
      </c>
      <c r="F19" s="42" t="str">
        <f>IF(Anmeldung!C19=0,"",Anmeldung!C19)</f>
        <v>Florina</v>
      </c>
      <c r="G19" s="84" t="str">
        <f>IF(VLOOKUP(F19,Anmeldung!C19:D218,2,FALSE)=0," ",VLOOKUP(F19,Anmeldung!C19:D218,2,FALSE))</f>
        <v xml:space="preserve"> </v>
      </c>
      <c r="H19" s="90">
        <v>1</v>
      </c>
      <c r="I19" t="str">
        <f t="shared" si="17"/>
        <v/>
      </c>
      <c r="J19" s="7" t="str">
        <f t="shared" si="8"/>
        <v/>
      </c>
      <c r="K19" s="3" t="str">
        <f t="shared" si="0"/>
        <v/>
      </c>
      <c r="L19" s="3" t="str">
        <f t="shared" si="1"/>
        <v/>
      </c>
      <c r="M19" s="78" t="e">
        <f t="shared" si="18"/>
        <v>#N/A</v>
      </c>
      <c r="N19" s="90"/>
      <c r="O19" t="str">
        <f t="shared" si="19"/>
        <v/>
      </c>
      <c r="P19" s="7" t="str">
        <f t="shared" si="9"/>
        <v/>
      </c>
      <c r="Q19" s="3" t="str">
        <f t="shared" si="2"/>
        <v/>
      </c>
      <c r="R19" s="3" t="str">
        <f t="shared" si="3"/>
        <v/>
      </c>
      <c r="S19" s="78" t="e">
        <f t="shared" si="10"/>
        <v>#N/A</v>
      </c>
      <c r="T19" s="47"/>
      <c r="V19" s="40">
        <f t="shared" si="11"/>
        <v>15</v>
      </c>
      <c r="W19" s="51" t="str">
        <f t="shared" si="12"/>
        <v/>
      </c>
      <c r="X19" s="51" t="str">
        <f t="shared" si="13"/>
        <v/>
      </c>
      <c r="AC19" s="80">
        <v>15</v>
      </c>
      <c r="AD19" s="3">
        <f t="shared" si="14"/>
        <v>15</v>
      </c>
      <c r="AE19" s="3" t="str">
        <f t="shared" si="4"/>
        <v>Pohl</v>
      </c>
      <c r="AF19" s="3" t="str">
        <f t="shared" si="5"/>
        <v>Florina</v>
      </c>
      <c r="AG19" s="5" t="str">
        <f t="shared" si="15"/>
        <v xml:space="preserve"> </v>
      </c>
    </row>
    <row r="20" spans="1:33" x14ac:dyDescent="0.3">
      <c r="A20">
        <f t="shared" si="6"/>
        <v>1000</v>
      </c>
      <c r="B20">
        <f t="shared" si="16"/>
        <v>0</v>
      </c>
      <c r="C20">
        <f t="shared" si="7"/>
        <v>0</v>
      </c>
      <c r="D20" s="46">
        <f>Anmeldung!A20</f>
        <v>16</v>
      </c>
      <c r="E20" s="42" t="str">
        <f>IF(Anmeldung!B20=0,"",(Anmeldung!B20))</f>
        <v>Richter</v>
      </c>
      <c r="F20" s="42" t="str">
        <f>IF(Anmeldung!C20=0,"",Anmeldung!C20)</f>
        <v>Tommy Lee</v>
      </c>
      <c r="G20" s="84" t="str">
        <f>IF(VLOOKUP(F20,Anmeldung!C20:D219,2,FALSE)=0," ",VLOOKUP(F20,Anmeldung!C20:D219,2,FALSE))</f>
        <v xml:space="preserve"> </v>
      </c>
      <c r="H20" s="90">
        <v>1</v>
      </c>
      <c r="I20" t="str">
        <f t="shared" si="17"/>
        <v/>
      </c>
      <c r="J20" s="7" t="str">
        <f t="shared" si="8"/>
        <v/>
      </c>
      <c r="K20" s="3" t="str">
        <f t="shared" si="0"/>
        <v/>
      </c>
      <c r="L20" s="3" t="str">
        <f t="shared" si="1"/>
        <v/>
      </c>
      <c r="M20" s="78" t="e">
        <f t="shared" si="18"/>
        <v>#N/A</v>
      </c>
      <c r="N20" s="90"/>
      <c r="O20" t="str">
        <f t="shared" si="19"/>
        <v/>
      </c>
      <c r="P20" s="7" t="str">
        <f t="shared" si="9"/>
        <v/>
      </c>
      <c r="Q20" s="3" t="str">
        <f t="shared" si="2"/>
        <v/>
      </c>
      <c r="R20" s="3" t="str">
        <f t="shared" si="3"/>
        <v/>
      </c>
      <c r="S20" s="78" t="e">
        <f t="shared" si="10"/>
        <v>#N/A</v>
      </c>
      <c r="T20" s="47"/>
      <c r="V20" s="40">
        <f t="shared" si="11"/>
        <v>16</v>
      </c>
      <c r="W20" s="51" t="str">
        <f t="shared" si="12"/>
        <v/>
      </c>
      <c r="X20" s="51" t="str">
        <f t="shared" si="13"/>
        <v/>
      </c>
      <c r="AC20" s="80">
        <v>16</v>
      </c>
      <c r="AD20" s="3">
        <f t="shared" si="14"/>
        <v>16</v>
      </c>
      <c r="AE20" s="3" t="str">
        <f t="shared" si="4"/>
        <v>Richter</v>
      </c>
      <c r="AF20" s="3" t="str">
        <f t="shared" si="5"/>
        <v>Tommy Lee</v>
      </c>
      <c r="AG20" s="5" t="str">
        <f t="shared" si="15"/>
        <v xml:space="preserve"> </v>
      </c>
    </row>
    <row r="21" spans="1:33" x14ac:dyDescent="0.3">
      <c r="A21">
        <f t="shared" si="6"/>
        <v>1000</v>
      </c>
      <c r="B21">
        <f t="shared" si="16"/>
        <v>0</v>
      </c>
      <c r="C21">
        <f t="shared" si="7"/>
        <v>0</v>
      </c>
      <c r="D21" s="46">
        <f>Anmeldung!A21</f>
        <v>17</v>
      </c>
      <c r="E21" s="42" t="str">
        <f>IF(Anmeldung!B21=0,"",(Anmeldung!B21))</f>
        <v>Kunerth</v>
      </c>
      <c r="F21" s="42" t="str">
        <f>IF(Anmeldung!C21=0,"",Anmeldung!C21)</f>
        <v>Lilith</v>
      </c>
      <c r="G21" s="84" t="str">
        <f>IF(VLOOKUP(F21,Anmeldung!C21:D220,2,FALSE)=0," ",VLOOKUP(F21,Anmeldung!C21:D220,2,FALSE))</f>
        <v xml:space="preserve"> </v>
      </c>
      <c r="H21" s="90">
        <v>1</v>
      </c>
      <c r="I21" t="str">
        <f t="shared" si="17"/>
        <v/>
      </c>
      <c r="J21" s="7" t="str">
        <f t="shared" si="8"/>
        <v/>
      </c>
      <c r="K21" s="3" t="str">
        <f t="shared" si="0"/>
        <v/>
      </c>
      <c r="L21" s="3" t="str">
        <f t="shared" si="1"/>
        <v/>
      </c>
      <c r="M21" s="78" t="e">
        <f t="shared" si="18"/>
        <v>#N/A</v>
      </c>
      <c r="N21" s="90"/>
      <c r="O21" t="str">
        <f t="shared" si="19"/>
        <v/>
      </c>
      <c r="P21" s="7" t="str">
        <f t="shared" si="9"/>
        <v/>
      </c>
      <c r="Q21" s="3" t="str">
        <f t="shared" si="2"/>
        <v/>
      </c>
      <c r="R21" s="3" t="str">
        <f t="shared" si="3"/>
        <v/>
      </c>
      <c r="S21" s="78" t="e">
        <f t="shared" si="10"/>
        <v>#N/A</v>
      </c>
      <c r="T21" s="47"/>
      <c r="V21" s="40">
        <f t="shared" si="11"/>
        <v>17</v>
      </c>
      <c r="W21" s="51" t="str">
        <f t="shared" si="12"/>
        <v/>
      </c>
      <c r="X21" s="51" t="str">
        <f t="shared" si="13"/>
        <v/>
      </c>
      <c r="AC21" s="80">
        <v>17</v>
      </c>
      <c r="AD21" s="3">
        <f t="shared" si="14"/>
        <v>17</v>
      </c>
      <c r="AE21" s="3" t="str">
        <f t="shared" si="4"/>
        <v>Kunerth</v>
      </c>
      <c r="AF21" s="3" t="str">
        <f t="shared" si="5"/>
        <v>Lilith</v>
      </c>
      <c r="AG21" s="5" t="str">
        <f t="shared" si="15"/>
        <v xml:space="preserve"> </v>
      </c>
    </row>
    <row r="22" spans="1:33" x14ac:dyDescent="0.3">
      <c r="A22">
        <f t="shared" si="6"/>
        <v>2000</v>
      </c>
      <c r="B22">
        <f t="shared" si="16"/>
        <v>0</v>
      </c>
      <c r="C22">
        <f t="shared" si="7"/>
        <v>0</v>
      </c>
      <c r="D22" s="46">
        <f>Anmeldung!A22</f>
        <v>18</v>
      </c>
      <c r="E22" s="42" t="str">
        <f>IF(Anmeldung!B22=0,"",(Anmeldung!B22))</f>
        <v>Wehrle</v>
      </c>
      <c r="F22" s="42" t="str">
        <f>IF(Anmeldung!C22=0,"",Anmeldung!C22)</f>
        <v>Dominik</v>
      </c>
      <c r="G22" s="84" t="str">
        <f>IF(VLOOKUP(F22,Anmeldung!C22:D221,2,FALSE)=0," ",VLOOKUP(F22,Anmeldung!C22:D221,2,FALSE))</f>
        <v>Josenpark Schonach</v>
      </c>
      <c r="H22" s="90">
        <v>2</v>
      </c>
      <c r="I22">
        <f t="shared" si="17"/>
        <v>18</v>
      </c>
      <c r="J22" s="7" t="str">
        <f t="shared" si="8"/>
        <v/>
      </c>
      <c r="K22" s="3" t="str">
        <f t="shared" si="0"/>
        <v/>
      </c>
      <c r="L22" s="3" t="str">
        <f t="shared" si="1"/>
        <v/>
      </c>
      <c r="M22" s="78" t="e">
        <f t="shared" si="18"/>
        <v>#N/A</v>
      </c>
      <c r="N22" s="90"/>
      <c r="O22" t="str">
        <f t="shared" si="19"/>
        <v/>
      </c>
      <c r="P22" s="7" t="str">
        <f t="shared" si="9"/>
        <v/>
      </c>
      <c r="Q22" s="3" t="str">
        <f t="shared" si="2"/>
        <v/>
      </c>
      <c r="R22" s="3" t="str">
        <f t="shared" si="3"/>
        <v/>
      </c>
      <c r="S22" s="78" t="e">
        <f t="shared" si="10"/>
        <v>#N/A</v>
      </c>
      <c r="T22" s="47"/>
      <c r="V22" s="40" t="str">
        <f t="shared" si="11"/>
        <v/>
      </c>
      <c r="W22" s="51" t="str">
        <f t="shared" si="12"/>
        <v/>
      </c>
      <c r="X22" s="51" t="str">
        <f t="shared" si="13"/>
        <v/>
      </c>
      <c r="AC22" s="80">
        <v>18</v>
      </c>
      <c r="AD22" s="3">
        <f t="shared" si="14"/>
        <v>19</v>
      </c>
      <c r="AE22" s="3" t="str">
        <f t="shared" si="4"/>
        <v>Klausmann</v>
      </c>
      <c r="AF22" s="3" t="str">
        <f t="shared" si="5"/>
        <v>Björn</v>
      </c>
      <c r="AG22" s="5" t="str">
        <f t="shared" si="15"/>
        <v>Lause</v>
      </c>
    </row>
    <row r="23" spans="1:33" x14ac:dyDescent="0.3">
      <c r="A23">
        <f t="shared" si="6"/>
        <v>1000</v>
      </c>
      <c r="B23">
        <f t="shared" si="16"/>
        <v>0</v>
      </c>
      <c r="C23">
        <f t="shared" si="7"/>
        <v>0</v>
      </c>
      <c r="D23" s="46">
        <f>Anmeldung!A23</f>
        <v>19</v>
      </c>
      <c r="E23" s="42" t="str">
        <f>IF(Anmeldung!B23=0,"",(Anmeldung!B23))</f>
        <v>Klausmann</v>
      </c>
      <c r="F23" s="42" t="str">
        <f>IF(Anmeldung!C23=0,"",Anmeldung!C23)</f>
        <v>Björn</v>
      </c>
      <c r="G23" s="84" t="str">
        <f>IF(VLOOKUP(F23,Anmeldung!C23:D222,2,FALSE)=0," ",VLOOKUP(F23,Anmeldung!C23:D222,2,FALSE))</f>
        <v>Lause</v>
      </c>
      <c r="H23" s="90">
        <v>1</v>
      </c>
      <c r="I23" t="str">
        <f t="shared" si="17"/>
        <v/>
      </c>
      <c r="J23" s="7" t="str">
        <f t="shared" si="8"/>
        <v/>
      </c>
      <c r="K23" s="3" t="str">
        <f t="shared" si="0"/>
        <v/>
      </c>
      <c r="L23" s="3" t="str">
        <f t="shared" si="1"/>
        <v/>
      </c>
      <c r="M23" s="78" t="e">
        <f t="shared" si="18"/>
        <v>#N/A</v>
      </c>
      <c r="N23" s="90"/>
      <c r="O23" t="str">
        <f t="shared" si="19"/>
        <v/>
      </c>
      <c r="P23" s="7" t="str">
        <f t="shared" si="9"/>
        <v/>
      </c>
      <c r="Q23" s="3" t="str">
        <f t="shared" si="2"/>
        <v/>
      </c>
      <c r="R23" s="3" t="str">
        <f t="shared" si="3"/>
        <v/>
      </c>
      <c r="S23" s="78" t="e">
        <f t="shared" si="10"/>
        <v>#N/A</v>
      </c>
      <c r="T23" s="47"/>
      <c r="V23" s="40">
        <f t="shared" si="11"/>
        <v>19</v>
      </c>
      <c r="W23" s="51" t="str">
        <f t="shared" si="12"/>
        <v/>
      </c>
      <c r="X23" s="51" t="str">
        <f t="shared" si="13"/>
        <v/>
      </c>
      <c r="AC23" s="80">
        <v>19</v>
      </c>
      <c r="AD23" s="3">
        <f t="shared" si="14"/>
        <v>20</v>
      </c>
      <c r="AE23" s="3" t="str">
        <f t="shared" si="4"/>
        <v>Bensel</v>
      </c>
      <c r="AF23" s="3" t="str">
        <f t="shared" si="5"/>
        <v>Jochen</v>
      </c>
      <c r="AG23" s="5" t="str">
        <f t="shared" si="15"/>
        <v xml:space="preserve"> </v>
      </c>
    </row>
    <row r="24" spans="1:33" x14ac:dyDescent="0.3">
      <c r="A24">
        <f t="shared" si="6"/>
        <v>1000</v>
      </c>
      <c r="B24">
        <f t="shared" si="16"/>
        <v>0</v>
      </c>
      <c r="C24">
        <f t="shared" si="7"/>
        <v>0</v>
      </c>
      <c r="D24" s="46">
        <f>Anmeldung!A24</f>
        <v>20</v>
      </c>
      <c r="E24" s="42" t="str">
        <f>IF(Anmeldung!B24=0,"",(Anmeldung!B24))</f>
        <v>Bensel</v>
      </c>
      <c r="F24" s="42" t="str">
        <f>IF(Anmeldung!C24=0,"",Anmeldung!C24)</f>
        <v>Jochen</v>
      </c>
      <c r="G24" s="84" t="str">
        <f>IF(VLOOKUP(F24,Anmeldung!C24:D223,2,FALSE)=0," ",VLOOKUP(F24,Anmeldung!C24:D223,2,FALSE))</f>
        <v xml:space="preserve"> </v>
      </c>
      <c r="H24" s="90">
        <v>1</v>
      </c>
      <c r="I24" t="str">
        <f t="shared" si="17"/>
        <v/>
      </c>
      <c r="J24" s="7" t="str">
        <f t="shared" si="8"/>
        <v/>
      </c>
      <c r="K24" s="3" t="str">
        <f t="shared" si="0"/>
        <v/>
      </c>
      <c r="L24" s="3" t="str">
        <f t="shared" si="1"/>
        <v/>
      </c>
      <c r="M24" s="78" t="e">
        <f t="shared" si="18"/>
        <v>#N/A</v>
      </c>
      <c r="N24" s="90"/>
      <c r="O24" t="str">
        <f t="shared" si="19"/>
        <v/>
      </c>
      <c r="P24" s="7" t="str">
        <f t="shared" si="9"/>
        <v/>
      </c>
      <c r="Q24" s="3" t="str">
        <f t="shared" si="2"/>
        <v/>
      </c>
      <c r="R24" s="3" t="str">
        <f t="shared" si="3"/>
        <v/>
      </c>
      <c r="S24" s="78" t="e">
        <f t="shared" si="10"/>
        <v>#N/A</v>
      </c>
      <c r="T24" s="47"/>
      <c r="V24" s="40">
        <f t="shared" si="11"/>
        <v>20</v>
      </c>
      <c r="W24" s="51" t="str">
        <f t="shared" si="12"/>
        <v/>
      </c>
      <c r="X24" s="51" t="str">
        <f t="shared" si="13"/>
        <v/>
      </c>
      <c r="AC24" s="80">
        <v>20</v>
      </c>
      <c r="AD24" s="3">
        <f t="shared" si="14"/>
        <v>21</v>
      </c>
      <c r="AE24" s="3" t="str">
        <f t="shared" si="4"/>
        <v xml:space="preserve">Scherzinger </v>
      </c>
      <c r="AF24" s="3" t="str">
        <f t="shared" si="5"/>
        <v>Frank</v>
      </c>
      <c r="AG24" s="5" t="str">
        <f t="shared" si="15"/>
        <v xml:space="preserve"> </v>
      </c>
    </row>
    <row r="25" spans="1:33" x14ac:dyDescent="0.3">
      <c r="A25">
        <f t="shared" si="6"/>
        <v>1000</v>
      </c>
      <c r="B25">
        <f t="shared" si="16"/>
        <v>0</v>
      </c>
      <c r="C25">
        <f t="shared" si="7"/>
        <v>0</v>
      </c>
      <c r="D25" s="46">
        <f>Anmeldung!A25</f>
        <v>21</v>
      </c>
      <c r="E25" s="42" t="str">
        <f>IF(Anmeldung!B25=0,"",(Anmeldung!B25))</f>
        <v xml:space="preserve">Scherzinger </v>
      </c>
      <c r="F25" s="42" t="str">
        <f>IF(Anmeldung!C25=0,"",Anmeldung!C25)</f>
        <v>Frank</v>
      </c>
      <c r="G25" s="84" t="str">
        <f>IF(VLOOKUP(F25,Anmeldung!C25:D224,2,FALSE)=0," ",VLOOKUP(F25,Anmeldung!C25:D224,2,FALSE))</f>
        <v xml:space="preserve"> </v>
      </c>
      <c r="H25" s="90">
        <v>1</v>
      </c>
      <c r="I25" t="str">
        <f t="shared" si="17"/>
        <v/>
      </c>
      <c r="J25" s="7" t="str">
        <f t="shared" si="8"/>
        <v/>
      </c>
      <c r="K25" s="3" t="str">
        <f t="shared" si="0"/>
        <v/>
      </c>
      <c r="L25" s="3" t="str">
        <f t="shared" si="1"/>
        <v/>
      </c>
      <c r="M25" s="78" t="e">
        <f t="shared" si="18"/>
        <v>#N/A</v>
      </c>
      <c r="N25" s="90"/>
      <c r="O25" t="str">
        <f t="shared" si="19"/>
        <v/>
      </c>
      <c r="P25" s="7" t="str">
        <f t="shared" si="9"/>
        <v/>
      </c>
      <c r="Q25" s="3" t="str">
        <f t="shared" si="2"/>
        <v/>
      </c>
      <c r="R25" s="3" t="str">
        <f t="shared" si="3"/>
        <v/>
      </c>
      <c r="S25" s="78" t="e">
        <f t="shared" si="10"/>
        <v>#N/A</v>
      </c>
      <c r="T25" s="47"/>
      <c r="V25" s="40">
        <f t="shared" si="11"/>
        <v>21</v>
      </c>
      <c r="W25" s="51" t="str">
        <f t="shared" si="12"/>
        <v/>
      </c>
      <c r="X25" s="51" t="str">
        <f t="shared" si="13"/>
        <v/>
      </c>
      <c r="AC25" s="80">
        <v>21</v>
      </c>
      <c r="AD25" s="3">
        <f t="shared" si="14"/>
        <v>22</v>
      </c>
      <c r="AE25" s="3" t="str">
        <f t="shared" si="4"/>
        <v xml:space="preserve">Renner </v>
      </c>
      <c r="AF25" s="3" t="str">
        <f t="shared" si="5"/>
        <v>Dennis</v>
      </c>
      <c r="AG25" s="5" t="str">
        <f t="shared" si="15"/>
        <v xml:space="preserve"> </v>
      </c>
    </row>
    <row r="26" spans="1:33" x14ac:dyDescent="0.3">
      <c r="A26">
        <f t="shared" si="6"/>
        <v>1000</v>
      </c>
      <c r="B26">
        <f t="shared" si="16"/>
        <v>0</v>
      </c>
      <c r="C26">
        <f t="shared" si="7"/>
        <v>0</v>
      </c>
      <c r="D26" s="46">
        <f>Anmeldung!A26</f>
        <v>22</v>
      </c>
      <c r="E26" s="42" t="str">
        <f>IF(Anmeldung!B26=0,"",(Anmeldung!B26))</f>
        <v xml:space="preserve">Renner </v>
      </c>
      <c r="F26" s="42" t="str">
        <f>IF(Anmeldung!C26=0,"",Anmeldung!C26)</f>
        <v>Dennis</v>
      </c>
      <c r="G26" s="84" t="str">
        <f>IF(VLOOKUP(F26,Anmeldung!C26:D225,2,FALSE)=0," ",VLOOKUP(F26,Anmeldung!C26:D225,2,FALSE))</f>
        <v xml:space="preserve"> </v>
      </c>
      <c r="H26" s="90">
        <v>1</v>
      </c>
      <c r="I26" t="str">
        <f t="shared" si="17"/>
        <v/>
      </c>
      <c r="J26" s="7" t="str">
        <f t="shared" si="8"/>
        <v/>
      </c>
      <c r="K26" s="3" t="str">
        <f t="shared" si="0"/>
        <v/>
      </c>
      <c r="L26" s="3" t="str">
        <f t="shared" si="1"/>
        <v/>
      </c>
      <c r="M26" s="78" t="e">
        <f t="shared" si="18"/>
        <v>#N/A</v>
      </c>
      <c r="N26" s="90"/>
      <c r="O26" t="str">
        <f t="shared" si="19"/>
        <v/>
      </c>
      <c r="P26" s="7" t="str">
        <f t="shared" si="9"/>
        <v/>
      </c>
      <c r="Q26" s="3" t="str">
        <f t="shared" si="2"/>
        <v/>
      </c>
      <c r="R26" s="3" t="str">
        <f t="shared" si="3"/>
        <v/>
      </c>
      <c r="S26" s="78" t="e">
        <f t="shared" si="10"/>
        <v>#N/A</v>
      </c>
      <c r="T26" s="47"/>
      <c r="V26" s="40">
        <f t="shared" si="11"/>
        <v>22</v>
      </c>
      <c r="W26" s="51" t="str">
        <f t="shared" si="12"/>
        <v/>
      </c>
      <c r="X26" s="51" t="str">
        <f t="shared" si="13"/>
        <v/>
      </c>
      <c r="AC26" s="80">
        <v>22</v>
      </c>
      <c r="AD26" s="3">
        <f t="shared" si="14"/>
        <v>23</v>
      </c>
      <c r="AE26" s="3" t="str">
        <f t="shared" si="4"/>
        <v>Damhardt</v>
      </c>
      <c r="AF26" s="3" t="str">
        <f t="shared" si="5"/>
        <v>Huber</v>
      </c>
      <c r="AG26" s="5" t="str">
        <f t="shared" si="15"/>
        <v>Hubi</v>
      </c>
    </row>
    <row r="27" spans="1:33" x14ac:dyDescent="0.3">
      <c r="A27">
        <f t="shared" si="6"/>
        <v>1000</v>
      </c>
      <c r="B27">
        <f t="shared" si="16"/>
        <v>0</v>
      </c>
      <c r="C27">
        <f t="shared" si="7"/>
        <v>0</v>
      </c>
      <c r="D27" s="46">
        <f>Anmeldung!A27</f>
        <v>23</v>
      </c>
      <c r="E27" s="42" t="str">
        <f>IF(Anmeldung!B27=0,"",(Anmeldung!B27))</f>
        <v>Damhardt</v>
      </c>
      <c r="F27" s="42" t="str">
        <f>IF(Anmeldung!C27=0,"",Anmeldung!C27)</f>
        <v>Huber</v>
      </c>
      <c r="G27" s="84" t="str">
        <f>IF(VLOOKUP(F27,Anmeldung!C27:D226,2,FALSE)=0," ",VLOOKUP(F27,Anmeldung!C27:D226,2,FALSE))</f>
        <v>Hubi</v>
      </c>
      <c r="H27" s="90">
        <v>1</v>
      </c>
      <c r="I27" t="str">
        <f t="shared" si="17"/>
        <v/>
      </c>
      <c r="J27" s="7" t="str">
        <f t="shared" si="8"/>
        <v/>
      </c>
      <c r="K27" s="3" t="str">
        <f t="shared" si="0"/>
        <v/>
      </c>
      <c r="L27" s="3" t="str">
        <f t="shared" si="1"/>
        <v/>
      </c>
      <c r="M27" s="78" t="e">
        <f>IF(VLOOKUP(L27,F27:G226,2,FALSE)=0," ",(VLOOKUP(L27,F27:G226,2,FALSE)))</f>
        <v>#N/A</v>
      </c>
      <c r="N27" s="90"/>
      <c r="O27" t="str">
        <f t="shared" si="19"/>
        <v/>
      </c>
      <c r="P27" s="7" t="str">
        <f t="shared" si="9"/>
        <v/>
      </c>
      <c r="Q27" s="3" t="str">
        <f t="shared" si="2"/>
        <v/>
      </c>
      <c r="R27" s="3" t="str">
        <f t="shared" si="3"/>
        <v/>
      </c>
      <c r="S27" s="78" t="e">
        <f t="shared" si="10"/>
        <v>#N/A</v>
      </c>
      <c r="T27" s="47"/>
      <c r="V27" s="40">
        <f t="shared" si="11"/>
        <v>23</v>
      </c>
      <c r="W27" s="51" t="str">
        <f t="shared" si="12"/>
        <v/>
      </c>
      <c r="X27" s="51" t="str">
        <f t="shared" si="13"/>
        <v/>
      </c>
      <c r="AC27" s="80">
        <v>23</v>
      </c>
      <c r="AD27" s="3">
        <f t="shared" si="14"/>
        <v>24</v>
      </c>
      <c r="AE27" s="3" t="str">
        <f t="shared" si="4"/>
        <v xml:space="preserve">Pohl </v>
      </c>
      <c r="AF27" s="3" t="str">
        <f t="shared" si="5"/>
        <v>Karin</v>
      </c>
      <c r="AG27" s="5" t="str">
        <f t="shared" si="15"/>
        <v xml:space="preserve"> </v>
      </c>
    </row>
    <row r="28" spans="1:33" x14ac:dyDescent="0.3">
      <c r="A28">
        <f t="shared" si="6"/>
        <v>1000</v>
      </c>
      <c r="B28">
        <f t="shared" si="16"/>
        <v>0</v>
      </c>
      <c r="C28">
        <f t="shared" si="7"/>
        <v>0</v>
      </c>
      <c r="D28" s="46">
        <f>Anmeldung!A28</f>
        <v>24</v>
      </c>
      <c r="E28" s="42" t="str">
        <f>IF(Anmeldung!B28=0,"",(Anmeldung!B28))</f>
        <v xml:space="preserve">Pohl </v>
      </c>
      <c r="F28" s="42" t="str">
        <f>IF(Anmeldung!C28=0,"",Anmeldung!C28)</f>
        <v>Karin</v>
      </c>
      <c r="G28" s="84" t="str">
        <f>IF(VLOOKUP(F28,Anmeldung!C28:D227,2,FALSE)=0," ",VLOOKUP(F28,Anmeldung!C28:D227,2,FALSE))</f>
        <v xml:space="preserve"> </v>
      </c>
      <c r="H28" s="90">
        <v>1</v>
      </c>
      <c r="I28" t="str">
        <f t="shared" si="17"/>
        <v/>
      </c>
      <c r="J28" s="7" t="str">
        <f t="shared" si="8"/>
        <v/>
      </c>
      <c r="K28" s="3" t="str">
        <f t="shared" si="0"/>
        <v/>
      </c>
      <c r="L28" s="3" t="str">
        <f t="shared" si="1"/>
        <v/>
      </c>
      <c r="M28" s="78" t="e">
        <f>IF(VLOOKUP(L28,F28:G227,2,FALSE)=0," ",(VLOOKUP(L28,F28:G227,2,FALSE)))</f>
        <v>#N/A</v>
      </c>
      <c r="N28" s="90"/>
      <c r="O28" t="str">
        <f t="shared" si="19"/>
        <v/>
      </c>
      <c r="P28" s="7" t="str">
        <f t="shared" si="9"/>
        <v/>
      </c>
      <c r="Q28" s="3" t="str">
        <f t="shared" si="2"/>
        <v/>
      </c>
      <c r="R28" s="3" t="str">
        <f t="shared" si="3"/>
        <v/>
      </c>
      <c r="S28" s="78" t="e">
        <f t="shared" si="10"/>
        <v>#N/A</v>
      </c>
      <c r="T28" s="47"/>
      <c r="V28" s="40">
        <f t="shared" si="11"/>
        <v>24</v>
      </c>
      <c r="W28" s="51" t="str">
        <f t="shared" si="12"/>
        <v/>
      </c>
      <c r="X28" s="51" t="str">
        <f t="shared" si="13"/>
        <v/>
      </c>
      <c r="AC28" s="80">
        <v>24</v>
      </c>
      <c r="AD28" s="3">
        <f t="shared" si="14"/>
        <v>25</v>
      </c>
      <c r="AE28" s="3" t="str">
        <f t="shared" si="4"/>
        <v>Pohl</v>
      </c>
      <c r="AF28" s="3" t="str">
        <f t="shared" si="5"/>
        <v>Matthias</v>
      </c>
      <c r="AG28" s="5" t="str">
        <f t="shared" si="15"/>
        <v xml:space="preserve"> </v>
      </c>
    </row>
    <row r="29" spans="1:33" x14ac:dyDescent="0.3">
      <c r="A29">
        <f t="shared" si="6"/>
        <v>1000</v>
      </c>
      <c r="B29">
        <f t="shared" si="16"/>
        <v>0</v>
      </c>
      <c r="C29">
        <f t="shared" si="7"/>
        <v>0</v>
      </c>
      <c r="D29" s="46">
        <f>Anmeldung!A29</f>
        <v>25</v>
      </c>
      <c r="E29" s="42" t="str">
        <f>IF(Anmeldung!B29=0,"",(Anmeldung!B29))</f>
        <v>Pohl</v>
      </c>
      <c r="F29" s="42" t="str">
        <f>IF(Anmeldung!C29=0,"",Anmeldung!C29)</f>
        <v>Matthias</v>
      </c>
      <c r="G29" s="84" t="str">
        <f>IF(VLOOKUP(F29,Anmeldung!C29:D228,2,FALSE)=0," ",VLOOKUP(F29,Anmeldung!C29:D228,2,FALSE))</f>
        <v xml:space="preserve"> </v>
      </c>
      <c r="H29" s="90">
        <v>1</v>
      </c>
      <c r="I29" t="str">
        <f t="shared" si="17"/>
        <v/>
      </c>
      <c r="J29" s="7" t="str">
        <f t="shared" si="8"/>
        <v/>
      </c>
      <c r="K29" s="3" t="str">
        <f t="shared" si="0"/>
        <v/>
      </c>
      <c r="L29" s="3" t="str">
        <f t="shared" si="1"/>
        <v/>
      </c>
      <c r="M29" s="78" t="e">
        <f t="shared" si="18"/>
        <v>#N/A</v>
      </c>
      <c r="N29" s="90"/>
      <c r="O29" t="str">
        <f t="shared" si="19"/>
        <v/>
      </c>
      <c r="P29" s="7" t="str">
        <f t="shared" si="9"/>
        <v/>
      </c>
      <c r="Q29" s="3" t="str">
        <f t="shared" si="2"/>
        <v/>
      </c>
      <c r="R29" s="3" t="str">
        <f t="shared" si="3"/>
        <v/>
      </c>
      <c r="S29" s="78" t="e">
        <f t="shared" si="10"/>
        <v>#N/A</v>
      </c>
      <c r="T29" s="47"/>
      <c r="V29" s="40">
        <f t="shared" si="11"/>
        <v>25</v>
      </c>
      <c r="W29" s="51" t="str">
        <f t="shared" si="12"/>
        <v/>
      </c>
      <c r="X29" s="51" t="str">
        <f t="shared" si="13"/>
        <v/>
      </c>
      <c r="AC29" s="80">
        <v>25</v>
      </c>
      <c r="AD29" s="3">
        <f t="shared" si="14"/>
        <v>26</v>
      </c>
      <c r="AE29" s="3" t="str">
        <f t="shared" si="4"/>
        <v>Groß</v>
      </c>
      <c r="AF29" s="3" t="str">
        <f t="shared" si="5"/>
        <v>Nico</v>
      </c>
      <c r="AG29" s="5" t="str">
        <f t="shared" si="15"/>
        <v>Naico Team Meßstetten</v>
      </c>
    </row>
    <row r="30" spans="1:33" x14ac:dyDescent="0.3">
      <c r="A30">
        <f t="shared" si="6"/>
        <v>1000</v>
      </c>
      <c r="B30">
        <f t="shared" si="16"/>
        <v>0</v>
      </c>
      <c r="C30">
        <f t="shared" si="7"/>
        <v>0</v>
      </c>
      <c r="D30" s="46">
        <f>Anmeldung!A30</f>
        <v>26</v>
      </c>
      <c r="E30" s="42" t="str">
        <f>IF(Anmeldung!B30=0,"",(Anmeldung!B30))</f>
        <v>Groß</v>
      </c>
      <c r="F30" s="42" t="str">
        <f>IF(Anmeldung!C30=0,"",Anmeldung!C30)</f>
        <v>Nico</v>
      </c>
      <c r="G30" s="84" t="str">
        <f>IF(VLOOKUP(F30,Anmeldung!C30:D229,2,FALSE)=0," ",VLOOKUP(F30,Anmeldung!C30:D229,2,FALSE))</f>
        <v>Naico Team Meßstetten</v>
      </c>
      <c r="H30" s="90">
        <v>1</v>
      </c>
      <c r="I30" t="str">
        <f t="shared" si="17"/>
        <v/>
      </c>
      <c r="J30" s="7" t="str">
        <f t="shared" si="8"/>
        <v/>
      </c>
      <c r="K30" s="3" t="str">
        <f t="shared" si="0"/>
        <v/>
      </c>
      <c r="L30" s="3" t="str">
        <f t="shared" si="1"/>
        <v/>
      </c>
      <c r="M30" s="78" t="e">
        <f t="shared" si="18"/>
        <v>#N/A</v>
      </c>
      <c r="N30" s="90"/>
      <c r="O30" t="str">
        <f t="shared" si="19"/>
        <v/>
      </c>
      <c r="P30" s="7" t="str">
        <f t="shared" si="9"/>
        <v/>
      </c>
      <c r="Q30" s="3" t="str">
        <f t="shared" si="2"/>
        <v/>
      </c>
      <c r="R30" s="3" t="str">
        <f t="shared" si="3"/>
        <v/>
      </c>
      <c r="S30" s="78" t="e">
        <f t="shared" si="10"/>
        <v>#N/A</v>
      </c>
      <c r="T30" s="47"/>
      <c r="V30" s="40">
        <f t="shared" si="11"/>
        <v>26</v>
      </c>
      <c r="W30" s="51" t="str">
        <f t="shared" si="12"/>
        <v/>
      </c>
      <c r="X30" s="51" t="str">
        <f t="shared" si="13"/>
        <v/>
      </c>
      <c r="AC30" s="80">
        <v>26</v>
      </c>
      <c r="AD30" s="3">
        <f t="shared" si="14"/>
        <v>27</v>
      </c>
      <c r="AE30" s="3" t="str">
        <f t="shared" si="4"/>
        <v>Radunz</v>
      </c>
      <c r="AF30" s="3" t="str">
        <f t="shared" si="5"/>
        <v>Florian</v>
      </c>
      <c r="AG30" s="5" t="str">
        <f t="shared" si="15"/>
        <v>Flave Team Meßstetten</v>
      </c>
    </row>
    <row r="31" spans="1:33" x14ac:dyDescent="0.3">
      <c r="A31">
        <f t="shared" si="6"/>
        <v>1000</v>
      </c>
      <c r="B31">
        <f t="shared" si="16"/>
        <v>0</v>
      </c>
      <c r="C31">
        <f t="shared" si="7"/>
        <v>0</v>
      </c>
      <c r="D31" s="46">
        <f>Anmeldung!A31</f>
        <v>27</v>
      </c>
      <c r="E31" s="42" t="str">
        <f>IF(Anmeldung!B31=0,"",(Anmeldung!B31))</f>
        <v>Radunz</v>
      </c>
      <c r="F31" s="42" t="str">
        <f>IF(Anmeldung!C31=0,"",Anmeldung!C31)</f>
        <v>Florian</v>
      </c>
      <c r="G31" s="84" t="str">
        <f>IF(VLOOKUP(F31,Anmeldung!C31:D230,2,FALSE)=0," ",VLOOKUP(F31,Anmeldung!C31:D230,2,FALSE))</f>
        <v>Flave Team Meßstetten</v>
      </c>
      <c r="H31" s="90">
        <v>1</v>
      </c>
      <c r="I31" t="str">
        <f t="shared" si="17"/>
        <v/>
      </c>
      <c r="J31" s="7" t="str">
        <f t="shared" si="8"/>
        <v/>
      </c>
      <c r="K31" s="3" t="str">
        <f t="shared" si="0"/>
        <v/>
      </c>
      <c r="L31" s="3" t="str">
        <f t="shared" si="1"/>
        <v/>
      </c>
      <c r="M31" s="78" t="e">
        <f t="shared" si="18"/>
        <v>#N/A</v>
      </c>
      <c r="N31" s="90"/>
      <c r="O31" t="str">
        <f t="shared" si="19"/>
        <v/>
      </c>
      <c r="P31" s="7" t="str">
        <f t="shared" si="9"/>
        <v/>
      </c>
      <c r="Q31" s="3" t="str">
        <f t="shared" si="2"/>
        <v/>
      </c>
      <c r="R31" s="3" t="str">
        <f t="shared" si="3"/>
        <v/>
      </c>
      <c r="S31" s="78" t="e">
        <f t="shared" si="10"/>
        <v>#N/A</v>
      </c>
      <c r="T31" s="47"/>
      <c r="V31" s="40">
        <f t="shared" si="11"/>
        <v>27</v>
      </c>
      <c r="W31" s="51" t="str">
        <f t="shared" si="12"/>
        <v/>
      </c>
      <c r="X31" s="51" t="str">
        <f t="shared" si="13"/>
        <v/>
      </c>
      <c r="AC31" s="80">
        <v>27</v>
      </c>
      <c r="AD31" s="3">
        <f t="shared" si="14"/>
        <v>28</v>
      </c>
      <c r="AE31" s="3" t="str">
        <f t="shared" si="4"/>
        <v>Vögle</v>
      </c>
      <c r="AF31" s="3" t="str">
        <f t="shared" si="5"/>
        <v>Fabian</v>
      </c>
      <c r="AG31" s="5" t="str">
        <f t="shared" si="15"/>
        <v>Fabes Team Meßstetten</v>
      </c>
    </row>
    <row r="32" spans="1:33" x14ac:dyDescent="0.3">
      <c r="A32">
        <f t="shared" si="6"/>
        <v>1000</v>
      </c>
      <c r="B32">
        <f t="shared" si="16"/>
        <v>0</v>
      </c>
      <c r="C32">
        <f t="shared" si="7"/>
        <v>0</v>
      </c>
      <c r="D32" s="46">
        <f>Anmeldung!A32</f>
        <v>28</v>
      </c>
      <c r="E32" s="42" t="str">
        <f>IF(Anmeldung!B32=0,"",(Anmeldung!B32))</f>
        <v>Vögle</v>
      </c>
      <c r="F32" s="42" t="str">
        <f>IF(Anmeldung!C32=0,"",Anmeldung!C32)</f>
        <v>Fabian</v>
      </c>
      <c r="G32" s="84" t="str">
        <f>IF(VLOOKUP(F32,Anmeldung!C32:D231,2,FALSE)=0," ",VLOOKUP(F32,Anmeldung!C32:D231,2,FALSE))</f>
        <v>Fabes Team Meßstetten</v>
      </c>
      <c r="H32" s="90">
        <v>1</v>
      </c>
      <c r="I32" t="str">
        <f t="shared" si="17"/>
        <v/>
      </c>
      <c r="J32" s="7" t="str">
        <f t="shared" si="8"/>
        <v/>
      </c>
      <c r="K32" s="3" t="str">
        <f t="shared" si="0"/>
        <v/>
      </c>
      <c r="L32" s="3" t="str">
        <f t="shared" si="1"/>
        <v/>
      </c>
      <c r="M32" s="78" t="e">
        <f t="shared" si="18"/>
        <v>#N/A</v>
      </c>
      <c r="N32" s="90"/>
      <c r="O32" t="str">
        <f t="shared" si="19"/>
        <v/>
      </c>
      <c r="P32" s="7" t="str">
        <f t="shared" si="9"/>
        <v/>
      </c>
      <c r="Q32" s="3" t="str">
        <f t="shared" si="2"/>
        <v/>
      </c>
      <c r="R32" s="3" t="str">
        <f t="shared" si="3"/>
        <v/>
      </c>
      <c r="S32" s="78" t="e">
        <f t="shared" si="10"/>
        <v>#N/A</v>
      </c>
      <c r="T32" s="47"/>
      <c r="V32" s="40">
        <f t="shared" si="11"/>
        <v>28</v>
      </c>
      <c r="W32" s="51" t="str">
        <f t="shared" si="12"/>
        <v/>
      </c>
      <c r="X32" s="51" t="str">
        <f t="shared" si="13"/>
        <v/>
      </c>
      <c r="AC32" s="80">
        <v>28</v>
      </c>
      <c r="AD32" s="3">
        <f t="shared" si="14"/>
        <v>29</v>
      </c>
      <c r="AE32" s="3" t="str">
        <f t="shared" si="4"/>
        <v>Landmesser</v>
      </c>
      <c r="AF32" s="3" t="str">
        <f t="shared" si="5"/>
        <v>Manuel</v>
      </c>
      <c r="AG32" s="5" t="str">
        <f t="shared" si="15"/>
        <v xml:space="preserve"> </v>
      </c>
    </row>
    <row r="33" spans="1:33" x14ac:dyDescent="0.3">
      <c r="A33">
        <f t="shared" si="6"/>
        <v>1000</v>
      </c>
      <c r="B33">
        <f t="shared" si="16"/>
        <v>0</v>
      </c>
      <c r="C33">
        <f t="shared" si="7"/>
        <v>0</v>
      </c>
      <c r="D33" s="46">
        <f>Anmeldung!A33</f>
        <v>29</v>
      </c>
      <c r="E33" s="42" t="str">
        <f>IF(Anmeldung!B33=0,"",(Anmeldung!B33))</f>
        <v>Landmesser</v>
      </c>
      <c r="F33" s="42" t="str">
        <f>IF(Anmeldung!C33=0,"",Anmeldung!C33)</f>
        <v>Manuel</v>
      </c>
      <c r="G33" s="84" t="str">
        <f>IF(VLOOKUP(F33,Anmeldung!C33:D232,2,FALSE)=0," ",VLOOKUP(F33,Anmeldung!C33:D232,2,FALSE))</f>
        <v xml:space="preserve"> </v>
      </c>
      <c r="H33" s="90">
        <v>1</v>
      </c>
      <c r="I33" t="str">
        <f t="shared" si="17"/>
        <v/>
      </c>
      <c r="J33" s="7" t="str">
        <f t="shared" si="8"/>
        <v/>
      </c>
      <c r="K33" s="3" t="str">
        <f t="shared" si="0"/>
        <v/>
      </c>
      <c r="L33" s="3" t="str">
        <f t="shared" si="1"/>
        <v/>
      </c>
      <c r="M33" s="78" t="e">
        <f t="shared" si="18"/>
        <v>#N/A</v>
      </c>
      <c r="N33" s="90"/>
      <c r="O33" t="str">
        <f t="shared" si="19"/>
        <v/>
      </c>
      <c r="P33" s="7" t="str">
        <f t="shared" si="9"/>
        <v/>
      </c>
      <c r="Q33" s="3" t="str">
        <f t="shared" si="2"/>
        <v/>
      </c>
      <c r="R33" s="3" t="str">
        <f t="shared" si="3"/>
        <v/>
      </c>
      <c r="S33" s="78" t="e">
        <f t="shared" si="10"/>
        <v>#N/A</v>
      </c>
      <c r="T33" s="47"/>
      <c r="V33" s="40">
        <f t="shared" si="11"/>
        <v>29</v>
      </c>
      <c r="W33" s="51" t="str">
        <f t="shared" si="12"/>
        <v/>
      </c>
      <c r="X33" s="51" t="str">
        <f t="shared" si="13"/>
        <v/>
      </c>
      <c r="AC33" s="80">
        <v>29</v>
      </c>
      <c r="AD33" s="3">
        <f t="shared" si="14"/>
        <v>30</v>
      </c>
      <c r="AE33" s="3" t="str">
        <f t="shared" si="4"/>
        <v>Spath</v>
      </c>
      <c r="AF33" s="3" t="str">
        <f t="shared" si="5"/>
        <v>Nina</v>
      </c>
      <c r="AG33" s="5" t="str">
        <f t="shared" si="15"/>
        <v xml:space="preserve"> </v>
      </c>
    </row>
    <row r="34" spans="1:33" x14ac:dyDescent="0.3">
      <c r="A34">
        <f t="shared" si="6"/>
        <v>1000</v>
      </c>
      <c r="B34">
        <f t="shared" si="16"/>
        <v>0</v>
      </c>
      <c r="C34">
        <f t="shared" si="7"/>
        <v>0</v>
      </c>
      <c r="D34" s="46">
        <f>Anmeldung!A34</f>
        <v>30</v>
      </c>
      <c r="E34" s="42" t="str">
        <f>IF(Anmeldung!B34=0,"",(Anmeldung!B34))</f>
        <v>Spath</v>
      </c>
      <c r="F34" s="42" t="str">
        <f>IF(Anmeldung!C34=0,"",Anmeldung!C34)</f>
        <v>Nina</v>
      </c>
      <c r="G34" s="84" t="str">
        <f>IF(VLOOKUP(F34,Anmeldung!C34:D233,2,FALSE)=0," ",VLOOKUP(F34,Anmeldung!C34:D233,2,FALSE))</f>
        <v xml:space="preserve"> </v>
      </c>
      <c r="H34" s="90">
        <v>1</v>
      </c>
      <c r="I34" t="str">
        <f t="shared" si="17"/>
        <v/>
      </c>
      <c r="J34" s="7" t="str">
        <f t="shared" si="8"/>
        <v/>
      </c>
      <c r="K34" s="3" t="str">
        <f t="shared" si="0"/>
        <v/>
      </c>
      <c r="L34" s="3" t="str">
        <f t="shared" si="1"/>
        <v/>
      </c>
      <c r="M34" s="78" t="e">
        <f t="shared" si="18"/>
        <v>#N/A</v>
      </c>
      <c r="N34" s="90"/>
      <c r="O34" t="str">
        <f t="shared" si="19"/>
        <v/>
      </c>
      <c r="P34" s="7" t="str">
        <f t="shared" si="9"/>
        <v/>
      </c>
      <c r="Q34" s="3" t="str">
        <f t="shared" si="2"/>
        <v/>
      </c>
      <c r="R34" s="3" t="str">
        <f t="shared" si="3"/>
        <v/>
      </c>
      <c r="S34" s="78" t="e">
        <f t="shared" si="10"/>
        <v>#N/A</v>
      </c>
      <c r="T34" s="47"/>
      <c r="V34" s="40">
        <f t="shared" si="11"/>
        <v>30</v>
      </c>
      <c r="W34" s="51" t="str">
        <f t="shared" si="12"/>
        <v/>
      </c>
      <c r="X34" s="51" t="str">
        <f t="shared" si="13"/>
        <v/>
      </c>
      <c r="AC34" s="80">
        <v>30</v>
      </c>
      <c r="AD34" s="3">
        <f t="shared" si="14"/>
        <v>31</v>
      </c>
      <c r="AE34" s="3" t="str">
        <f t="shared" si="4"/>
        <v>Spath</v>
      </c>
      <c r="AF34" s="3" t="str">
        <f t="shared" si="5"/>
        <v>Niklas</v>
      </c>
      <c r="AG34" s="5" t="str">
        <f t="shared" si="15"/>
        <v xml:space="preserve"> </v>
      </c>
    </row>
    <row r="35" spans="1:33" x14ac:dyDescent="0.3">
      <c r="A35">
        <f t="shared" si="6"/>
        <v>1000</v>
      </c>
      <c r="B35">
        <f t="shared" si="16"/>
        <v>0</v>
      </c>
      <c r="C35">
        <f t="shared" si="7"/>
        <v>0</v>
      </c>
      <c r="D35" s="46">
        <f>Anmeldung!A35</f>
        <v>31</v>
      </c>
      <c r="E35" s="42" t="str">
        <f>IF(Anmeldung!B35=0,"",(Anmeldung!B35))</f>
        <v>Spath</v>
      </c>
      <c r="F35" s="42" t="str">
        <f>IF(Anmeldung!C35=0,"",Anmeldung!C35)</f>
        <v>Niklas</v>
      </c>
      <c r="G35" s="84" t="str">
        <f>IF(VLOOKUP(F35,Anmeldung!C35:D234,2,FALSE)=0," ",VLOOKUP(F35,Anmeldung!C35:D234,2,FALSE))</f>
        <v xml:space="preserve"> </v>
      </c>
      <c r="H35" s="90">
        <v>1</v>
      </c>
      <c r="I35" t="str">
        <f t="shared" si="17"/>
        <v/>
      </c>
      <c r="J35" s="7" t="str">
        <f t="shared" si="8"/>
        <v/>
      </c>
      <c r="K35" s="3" t="str">
        <f t="shared" si="0"/>
        <v/>
      </c>
      <c r="L35" s="3" t="str">
        <f t="shared" si="1"/>
        <v/>
      </c>
      <c r="M35" s="78" t="e">
        <f t="shared" si="18"/>
        <v>#N/A</v>
      </c>
      <c r="N35" s="90"/>
      <c r="O35" t="str">
        <f t="shared" si="19"/>
        <v/>
      </c>
      <c r="P35" s="7" t="str">
        <f t="shared" si="9"/>
        <v/>
      </c>
      <c r="Q35" s="3" t="str">
        <f t="shared" si="2"/>
        <v/>
      </c>
      <c r="R35" s="3" t="str">
        <f t="shared" si="3"/>
        <v/>
      </c>
      <c r="S35" s="78" t="e">
        <f t="shared" si="10"/>
        <v>#N/A</v>
      </c>
      <c r="T35" s="47"/>
      <c r="V35" s="40">
        <f t="shared" si="11"/>
        <v>31</v>
      </c>
      <c r="W35" s="51" t="str">
        <f t="shared" si="12"/>
        <v/>
      </c>
      <c r="X35" s="51" t="str">
        <f t="shared" si="13"/>
        <v/>
      </c>
      <c r="AC35" s="80">
        <v>31</v>
      </c>
      <c r="AD35" s="3">
        <f t="shared" si="14"/>
        <v>32</v>
      </c>
      <c r="AE35" s="3" t="str">
        <f t="shared" si="4"/>
        <v>Hettich</v>
      </c>
      <c r="AF35" s="3" t="str">
        <f t="shared" si="5"/>
        <v>Andreas</v>
      </c>
      <c r="AG35" s="5" t="str">
        <f t="shared" si="15"/>
        <v>Skilehrer</v>
      </c>
    </row>
    <row r="36" spans="1:33" x14ac:dyDescent="0.3">
      <c r="A36">
        <f t="shared" si="6"/>
        <v>1000</v>
      </c>
      <c r="B36">
        <f t="shared" si="16"/>
        <v>0</v>
      </c>
      <c r="C36">
        <f t="shared" si="7"/>
        <v>0</v>
      </c>
      <c r="D36" s="46">
        <f>Anmeldung!A36</f>
        <v>32</v>
      </c>
      <c r="E36" s="42" t="str">
        <f>IF(Anmeldung!B36=0,"",(Anmeldung!B36))</f>
        <v>Hettich</v>
      </c>
      <c r="F36" s="42" t="str">
        <f>IF(Anmeldung!C36=0,"",Anmeldung!C36)</f>
        <v>Andreas</v>
      </c>
      <c r="G36" s="84" t="str">
        <f>IF(VLOOKUP(F36,Anmeldung!C36:D235,2,FALSE)=0," ",VLOOKUP(F36,Anmeldung!C36:D235,2,FALSE))</f>
        <v>Skilehrer</v>
      </c>
      <c r="H36" s="90">
        <v>1</v>
      </c>
      <c r="I36" t="str">
        <f t="shared" si="17"/>
        <v/>
      </c>
      <c r="J36" s="7" t="str">
        <f t="shared" si="8"/>
        <v/>
      </c>
      <c r="K36" s="3" t="str">
        <f t="shared" si="0"/>
        <v/>
      </c>
      <c r="L36" s="3" t="str">
        <f t="shared" si="1"/>
        <v/>
      </c>
      <c r="M36" s="78" t="e">
        <f t="shared" si="18"/>
        <v>#N/A</v>
      </c>
      <c r="N36" s="90"/>
      <c r="O36" t="str">
        <f t="shared" si="19"/>
        <v/>
      </c>
      <c r="P36" s="7" t="str">
        <f t="shared" si="9"/>
        <v/>
      </c>
      <c r="Q36" s="3" t="str">
        <f t="shared" si="2"/>
        <v/>
      </c>
      <c r="R36" s="3" t="str">
        <f t="shared" si="3"/>
        <v/>
      </c>
      <c r="S36" s="78" t="e">
        <f t="shared" si="10"/>
        <v>#N/A</v>
      </c>
      <c r="T36" s="47"/>
      <c r="V36" s="40">
        <f t="shared" si="11"/>
        <v>32</v>
      </c>
      <c r="W36" s="51" t="str">
        <f t="shared" si="12"/>
        <v/>
      </c>
      <c r="X36" s="51" t="str">
        <f t="shared" si="13"/>
        <v/>
      </c>
      <c r="AC36" s="80">
        <v>32</v>
      </c>
      <c r="AD36" s="3">
        <f t="shared" si="14"/>
        <v>33</v>
      </c>
      <c r="AE36" s="3" t="str">
        <f t="shared" si="4"/>
        <v xml:space="preserve">Debrezeni </v>
      </c>
      <c r="AF36" s="3" t="str">
        <f t="shared" si="5"/>
        <v>Norbert</v>
      </c>
      <c r="AG36" s="5" t="str">
        <f t="shared" si="15"/>
        <v>Nobseholgersohn</v>
      </c>
    </row>
    <row r="37" spans="1:33" x14ac:dyDescent="0.3">
      <c r="A37">
        <f t="shared" si="6"/>
        <v>1000</v>
      </c>
      <c r="B37">
        <f t="shared" si="16"/>
        <v>0</v>
      </c>
      <c r="C37">
        <f t="shared" si="7"/>
        <v>0</v>
      </c>
      <c r="D37" s="46">
        <f>Anmeldung!A37</f>
        <v>33</v>
      </c>
      <c r="E37" s="42" t="str">
        <f>IF(Anmeldung!B37=0,"",(Anmeldung!B37))</f>
        <v xml:space="preserve">Debrezeni </v>
      </c>
      <c r="F37" s="42" t="str">
        <f>IF(Anmeldung!C37=0,"",Anmeldung!C37)</f>
        <v>Norbert</v>
      </c>
      <c r="G37" s="84" t="str">
        <f>IF(VLOOKUP(F37,Anmeldung!C37:D236,2,FALSE)=0," ",VLOOKUP(F37,Anmeldung!C37:D236,2,FALSE))</f>
        <v>Nobseholgersohn</v>
      </c>
      <c r="H37" s="90">
        <v>1</v>
      </c>
      <c r="I37" t="str">
        <f t="shared" si="17"/>
        <v/>
      </c>
      <c r="J37" s="7" t="str">
        <f t="shared" si="8"/>
        <v/>
      </c>
      <c r="K37" s="3" t="str">
        <f t="shared" ref="K37:K68" si="20">IFERROR(VLOOKUP(J37,D$5:E$204,2,FALSE),"")</f>
        <v/>
      </c>
      <c r="L37" s="3" t="str">
        <f t="shared" ref="L37:L68" si="21">IFERROR(VLOOKUP(J37,D$5:F$204,3,FALSE),"")</f>
        <v/>
      </c>
      <c r="M37" s="78" t="e">
        <f t="shared" si="18"/>
        <v>#N/A</v>
      </c>
      <c r="N37" s="90"/>
      <c r="O37" t="str">
        <f t="shared" si="19"/>
        <v/>
      </c>
      <c r="P37" s="7" t="str">
        <f t="shared" si="9"/>
        <v/>
      </c>
      <c r="Q37" s="3" t="str">
        <f t="shared" ref="Q37:Q68" si="22">IFERROR(VLOOKUP(P37,J$5:K$204,2,FALSE),"")</f>
        <v/>
      </c>
      <c r="R37" s="3" t="str">
        <f t="shared" ref="R37:R68" si="23">IFERROR(VLOOKUP(P37,J$5:L$204,3,FALSE),"")</f>
        <v/>
      </c>
      <c r="S37" s="78" t="e">
        <f t="shared" si="10"/>
        <v>#N/A</v>
      </c>
      <c r="T37" s="47"/>
      <c r="V37" s="40">
        <f t="shared" si="11"/>
        <v>33</v>
      </c>
      <c r="W37" s="51" t="str">
        <f t="shared" si="12"/>
        <v/>
      </c>
      <c r="X37" s="51" t="str">
        <f t="shared" si="13"/>
        <v/>
      </c>
      <c r="AC37" s="80">
        <v>33</v>
      </c>
      <c r="AD37" s="3">
        <f t="shared" si="14"/>
        <v>34</v>
      </c>
      <c r="AE37" s="3" t="str">
        <f t="shared" ref="AE37:AE68" si="24">IFERROR(VLOOKUP(AD37,D$5:E$204,2,FALSE),"")</f>
        <v>Fleig</v>
      </c>
      <c r="AF37" s="3" t="str">
        <f t="shared" ref="AF37:AF68" si="25">IFERROR(VLOOKUP(AD37,D$5:F$205,3,FALSE),"")</f>
        <v>Simon</v>
      </c>
      <c r="AG37" s="5" t="str">
        <f t="shared" si="15"/>
        <v>Der Oligarch</v>
      </c>
    </row>
    <row r="38" spans="1:33" x14ac:dyDescent="0.3">
      <c r="A38">
        <f t="shared" si="6"/>
        <v>1000</v>
      </c>
      <c r="B38">
        <f t="shared" si="16"/>
        <v>0</v>
      </c>
      <c r="C38">
        <f t="shared" si="7"/>
        <v>0</v>
      </c>
      <c r="D38" s="46">
        <f>Anmeldung!A38</f>
        <v>34</v>
      </c>
      <c r="E38" s="42" t="str">
        <f>IF(Anmeldung!B38=0,"",(Anmeldung!B38))</f>
        <v>Fleig</v>
      </c>
      <c r="F38" s="42" t="str">
        <f>IF(Anmeldung!C38=0,"",Anmeldung!C38)</f>
        <v>Simon</v>
      </c>
      <c r="G38" s="84" t="str">
        <f>IF(VLOOKUP(F38,Anmeldung!C38:D237,2,FALSE)=0," ",VLOOKUP(F38,Anmeldung!C38:D237,2,FALSE))</f>
        <v>Der Oligarch</v>
      </c>
      <c r="H38" s="90">
        <v>1</v>
      </c>
      <c r="I38" t="str">
        <f t="shared" si="17"/>
        <v/>
      </c>
      <c r="J38" s="7" t="str">
        <f t="shared" si="8"/>
        <v/>
      </c>
      <c r="K38" s="3" t="str">
        <f t="shared" si="20"/>
        <v/>
      </c>
      <c r="L38" s="3" t="str">
        <f t="shared" si="21"/>
        <v/>
      </c>
      <c r="M38" s="78" t="e">
        <f t="shared" si="18"/>
        <v>#N/A</v>
      </c>
      <c r="N38" s="90"/>
      <c r="O38" t="str">
        <f t="shared" si="19"/>
        <v/>
      </c>
      <c r="P38" s="7" t="str">
        <f t="shared" si="9"/>
        <v/>
      </c>
      <c r="Q38" s="3" t="str">
        <f t="shared" si="22"/>
        <v/>
      </c>
      <c r="R38" s="3" t="str">
        <f t="shared" si="23"/>
        <v/>
      </c>
      <c r="S38" s="78" t="e">
        <f t="shared" si="10"/>
        <v>#N/A</v>
      </c>
      <c r="T38" s="47"/>
      <c r="V38" s="40">
        <f t="shared" si="11"/>
        <v>34</v>
      </c>
      <c r="W38" s="51" t="str">
        <f t="shared" si="12"/>
        <v/>
      </c>
      <c r="X38" s="51" t="str">
        <f t="shared" si="13"/>
        <v/>
      </c>
      <c r="AC38" s="80">
        <v>34</v>
      </c>
      <c r="AD38" s="3">
        <f t="shared" si="14"/>
        <v>35</v>
      </c>
      <c r="AE38" s="3" t="str">
        <f t="shared" si="24"/>
        <v>Hackenjos</v>
      </c>
      <c r="AF38" s="3" t="str">
        <f t="shared" si="25"/>
        <v>Timo</v>
      </c>
      <c r="AG38" s="5" t="str">
        <f t="shared" si="15"/>
        <v>Tony</v>
      </c>
    </row>
    <row r="39" spans="1:33" x14ac:dyDescent="0.3">
      <c r="A39">
        <f t="shared" si="6"/>
        <v>1000</v>
      </c>
      <c r="B39">
        <f t="shared" si="16"/>
        <v>0</v>
      </c>
      <c r="C39">
        <f t="shared" si="7"/>
        <v>0</v>
      </c>
      <c r="D39" s="46">
        <f>Anmeldung!A39</f>
        <v>35</v>
      </c>
      <c r="E39" s="42" t="str">
        <f>IF(Anmeldung!B39=0,"",(Anmeldung!B39))</f>
        <v>Hackenjos</v>
      </c>
      <c r="F39" s="42" t="str">
        <f>IF(Anmeldung!C39=0,"",Anmeldung!C39)</f>
        <v>Timo</v>
      </c>
      <c r="G39" s="84" t="str">
        <f>IF(VLOOKUP(F39,Anmeldung!C39:D238,2,FALSE)=0," ",VLOOKUP(F39,Anmeldung!C39:D238,2,FALSE))</f>
        <v>Tony</v>
      </c>
      <c r="H39" s="90">
        <v>1</v>
      </c>
      <c r="I39" t="str">
        <f t="shared" si="17"/>
        <v/>
      </c>
      <c r="J39" s="7" t="str">
        <f t="shared" si="8"/>
        <v/>
      </c>
      <c r="K39" s="3" t="str">
        <f t="shared" si="20"/>
        <v/>
      </c>
      <c r="L39" s="3" t="str">
        <f t="shared" si="21"/>
        <v/>
      </c>
      <c r="M39" s="78" t="e">
        <f t="shared" si="18"/>
        <v>#N/A</v>
      </c>
      <c r="N39" s="90"/>
      <c r="O39" t="str">
        <f t="shared" si="19"/>
        <v/>
      </c>
      <c r="P39" s="7" t="str">
        <f t="shared" si="9"/>
        <v/>
      </c>
      <c r="Q39" s="3" t="str">
        <f t="shared" si="22"/>
        <v/>
      </c>
      <c r="R39" s="3" t="str">
        <f t="shared" si="23"/>
        <v/>
      </c>
      <c r="S39" s="78" t="e">
        <f t="shared" si="10"/>
        <v>#N/A</v>
      </c>
      <c r="T39" s="47"/>
      <c r="V39" s="40">
        <f t="shared" si="11"/>
        <v>35</v>
      </c>
      <c r="W39" s="51" t="str">
        <f t="shared" si="12"/>
        <v/>
      </c>
      <c r="X39" s="51" t="str">
        <f t="shared" si="13"/>
        <v/>
      </c>
      <c r="AC39" s="80">
        <v>35</v>
      </c>
      <c r="AD39" s="3">
        <f t="shared" si="14"/>
        <v>36</v>
      </c>
      <c r="AE39" s="3" t="str">
        <f t="shared" si="24"/>
        <v>Schonz</v>
      </c>
      <c r="AF39" s="3" t="str">
        <f t="shared" si="25"/>
        <v>Manuel</v>
      </c>
      <c r="AG39" s="5" t="str">
        <f t="shared" si="15"/>
        <v xml:space="preserve"> </v>
      </c>
    </row>
    <row r="40" spans="1:33" x14ac:dyDescent="0.3">
      <c r="A40">
        <f t="shared" si="6"/>
        <v>1000</v>
      </c>
      <c r="B40">
        <f t="shared" si="16"/>
        <v>0</v>
      </c>
      <c r="C40">
        <f t="shared" si="7"/>
        <v>0</v>
      </c>
      <c r="D40" s="46">
        <f>Anmeldung!A40</f>
        <v>36</v>
      </c>
      <c r="E40" s="42" t="str">
        <f>IF(Anmeldung!B40=0,"",(Anmeldung!B40))</f>
        <v>Schonz</v>
      </c>
      <c r="F40" s="42" t="str">
        <f>IF(Anmeldung!C40=0,"",Anmeldung!C40)</f>
        <v>Manuel</v>
      </c>
      <c r="G40" s="84" t="str">
        <f>IF(VLOOKUP(F40,Anmeldung!C40:D239,2,FALSE)=0," ",VLOOKUP(F40,Anmeldung!C40:D239,2,FALSE))</f>
        <v xml:space="preserve"> </v>
      </c>
      <c r="H40" s="90">
        <v>1</v>
      </c>
      <c r="I40" t="str">
        <f t="shared" si="17"/>
        <v/>
      </c>
      <c r="J40" s="7" t="str">
        <f t="shared" si="8"/>
        <v/>
      </c>
      <c r="K40" s="3" t="str">
        <f t="shared" si="20"/>
        <v/>
      </c>
      <c r="L40" s="3" t="str">
        <f t="shared" si="21"/>
        <v/>
      </c>
      <c r="M40" s="78" t="e">
        <f t="shared" si="18"/>
        <v>#N/A</v>
      </c>
      <c r="N40" s="90"/>
      <c r="O40" t="str">
        <f t="shared" si="19"/>
        <v/>
      </c>
      <c r="P40" s="7" t="str">
        <f t="shared" si="9"/>
        <v/>
      </c>
      <c r="Q40" s="3" t="str">
        <f t="shared" si="22"/>
        <v/>
      </c>
      <c r="R40" s="3" t="str">
        <f t="shared" si="23"/>
        <v/>
      </c>
      <c r="S40" s="78" t="e">
        <f t="shared" si="10"/>
        <v>#N/A</v>
      </c>
      <c r="T40" s="47"/>
      <c r="V40" s="40">
        <f t="shared" si="11"/>
        <v>36</v>
      </c>
      <c r="W40" s="51" t="str">
        <f t="shared" si="12"/>
        <v/>
      </c>
      <c r="X40" s="51" t="str">
        <f t="shared" si="13"/>
        <v/>
      </c>
      <c r="AC40" s="80">
        <v>36</v>
      </c>
      <c r="AD40" s="3">
        <f t="shared" si="14"/>
        <v>37</v>
      </c>
      <c r="AE40" s="3" t="str">
        <f t="shared" si="24"/>
        <v>Hettich</v>
      </c>
      <c r="AF40" s="3" t="str">
        <f t="shared" si="25"/>
        <v>Simon</v>
      </c>
      <c r="AG40" s="5" t="str">
        <f t="shared" si="15"/>
        <v>Vogte</v>
      </c>
    </row>
    <row r="41" spans="1:33" x14ac:dyDescent="0.3">
      <c r="A41">
        <f t="shared" si="6"/>
        <v>1000</v>
      </c>
      <c r="B41">
        <f t="shared" si="16"/>
        <v>0</v>
      </c>
      <c r="C41">
        <f t="shared" si="7"/>
        <v>0</v>
      </c>
      <c r="D41" s="46">
        <f>Anmeldung!A41</f>
        <v>37</v>
      </c>
      <c r="E41" s="42" t="str">
        <f>IF(Anmeldung!B41=0,"",(Anmeldung!B41))</f>
        <v>Hettich</v>
      </c>
      <c r="F41" s="42" t="str">
        <f>IF(Anmeldung!C41=0,"",Anmeldung!C41)</f>
        <v>Simon</v>
      </c>
      <c r="G41" s="84" t="str">
        <f>IF(VLOOKUP(F41,Anmeldung!C41:D240,2,FALSE)=0," ",VLOOKUP(F41,Anmeldung!C41:D240,2,FALSE))</f>
        <v>Vogte</v>
      </c>
      <c r="H41" s="90">
        <v>1</v>
      </c>
      <c r="I41" t="str">
        <f t="shared" si="17"/>
        <v/>
      </c>
      <c r="J41" s="7" t="str">
        <f t="shared" si="8"/>
        <v/>
      </c>
      <c r="K41" s="3" t="str">
        <f t="shared" si="20"/>
        <v/>
      </c>
      <c r="L41" s="3" t="str">
        <f t="shared" si="21"/>
        <v/>
      </c>
      <c r="M41" s="78" t="e">
        <f t="shared" si="18"/>
        <v>#N/A</v>
      </c>
      <c r="N41" s="90"/>
      <c r="O41" t="str">
        <f t="shared" si="19"/>
        <v/>
      </c>
      <c r="P41" s="7" t="str">
        <f t="shared" si="9"/>
        <v/>
      </c>
      <c r="Q41" s="3" t="str">
        <f t="shared" si="22"/>
        <v/>
      </c>
      <c r="R41" s="3" t="str">
        <f t="shared" si="23"/>
        <v/>
      </c>
      <c r="S41" s="78" t="e">
        <f t="shared" si="10"/>
        <v>#N/A</v>
      </c>
      <c r="T41" s="47"/>
      <c r="V41" s="40">
        <f t="shared" si="11"/>
        <v>37</v>
      </c>
      <c r="W41" s="51" t="str">
        <f t="shared" si="12"/>
        <v/>
      </c>
      <c r="X41" s="51" t="str">
        <f t="shared" si="13"/>
        <v/>
      </c>
      <c r="AC41" s="80">
        <v>37</v>
      </c>
      <c r="AD41" s="3">
        <f t="shared" si="14"/>
        <v>38</v>
      </c>
      <c r="AE41" s="3" t="str">
        <f t="shared" si="24"/>
        <v>Schwer</v>
      </c>
      <c r="AF41" s="3" t="str">
        <f t="shared" si="25"/>
        <v>Mathias</v>
      </c>
      <c r="AG41" s="5" t="str">
        <f t="shared" si="15"/>
        <v>Madas</v>
      </c>
    </row>
    <row r="42" spans="1:33" x14ac:dyDescent="0.3">
      <c r="A42">
        <f t="shared" si="6"/>
        <v>1000</v>
      </c>
      <c r="B42">
        <f t="shared" si="16"/>
        <v>0</v>
      </c>
      <c r="C42">
        <f t="shared" si="7"/>
        <v>0</v>
      </c>
      <c r="D42" s="46">
        <f>Anmeldung!A42</f>
        <v>38</v>
      </c>
      <c r="E42" s="42" t="str">
        <f>IF(Anmeldung!B42=0,"",(Anmeldung!B42))</f>
        <v>Schwer</v>
      </c>
      <c r="F42" s="42" t="str">
        <f>IF(Anmeldung!C42=0,"",Anmeldung!C42)</f>
        <v>Mathias</v>
      </c>
      <c r="G42" s="84" t="str">
        <f>IF(VLOOKUP(F42,Anmeldung!C42:D241,2,FALSE)=0," ",VLOOKUP(F42,Anmeldung!C42:D241,2,FALSE))</f>
        <v>Madas</v>
      </c>
      <c r="H42" s="90">
        <v>1</v>
      </c>
      <c r="I42" t="str">
        <f t="shared" si="17"/>
        <v/>
      </c>
      <c r="J42" s="7" t="str">
        <f t="shared" si="8"/>
        <v/>
      </c>
      <c r="K42" s="3" t="str">
        <f t="shared" si="20"/>
        <v/>
      </c>
      <c r="L42" s="3" t="str">
        <f t="shared" si="21"/>
        <v/>
      </c>
      <c r="M42" s="78" t="e">
        <f t="shared" si="18"/>
        <v>#N/A</v>
      </c>
      <c r="N42" s="90"/>
      <c r="O42" t="str">
        <f t="shared" si="19"/>
        <v/>
      </c>
      <c r="P42" s="7" t="str">
        <f t="shared" si="9"/>
        <v/>
      </c>
      <c r="Q42" s="3" t="str">
        <f t="shared" si="22"/>
        <v/>
      </c>
      <c r="R42" s="3" t="str">
        <f t="shared" si="23"/>
        <v/>
      </c>
      <c r="S42" s="78" t="e">
        <f t="shared" si="10"/>
        <v>#N/A</v>
      </c>
      <c r="T42" s="47"/>
      <c r="V42" s="40">
        <f t="shared" si="11"/>
        <v>38</v>
      </c>
      <c r="W42" s="51" t="str">
        <f t="shared" si="12"/>
        <v/>
      </c>
      <c r="X42" s="51" t="str">
        <f t="shared" si="13"/>
        <v/>
      </c>
      <c r="AC42" s="80">
        <v>38</v>
      </c>
      <c r="AD42" s="3">
        <f t="shared" si="14"/>
        <v>39</v>
      </c>
      <c r="AE42" s="3" t="str">
        <f t="shared" si="24"/>
        <v>Schilli</v>
      </c>
      <c r="AF42" s="3" t="str">
        <f t="shared" si="25"/>
        <v>Felix</v>
      </c>
      <c r="AG42" s="5" t="str">
        <f t="shared" si="15"/>
        <v>Schelli</v>
      </c>
    </row>
    <row r="43" spans="1:33" x14ac:dyDescent="0.3">
      <c r="A43">
        <f t="shared" si="6"/>
        <v>1000</v>
      </c>
      <c r="B43">
        <f t="shared" si="16"/>
        <v>0</v>
      </c>
      <c r="C43">
        <f t="shared" si="7"/>
        <v>0</v>
      </c>
      <c r="D43" s="46">
        <f>Anmeldung!A43</f>
        <v>39</v>
      </c>
      <c r="E43" s="42" t="str">
        <f>IF(Anmeldung!B43=0,"",(Anmeldung!B43))</f>
        <v>Schilli</v>
      </c>
      <c r="F43" s="42" t="str">
        <f>IF(Anmeldung!C43=0,"",Anmeldung!C43)</f>
        <v>Felix</v>
      </c>
      <c r="G43" s="84" t="str">
        <f>IF(VLOOKUP(F43,Anmeldung!C43:D242,2,FALSE)=0," ",VLOOKUP(F43,Anmeldung!C43:D242,2,FALSE))</f>
        <v>Schelli</v>
      </c>
      <c r="H43" s="90">
        <v>1</v>
      </c>
      <c r="I43" t="str">
        <f t="shared" si="17"/>
        <v/>
      </c>
      <c r="J43" s="7" t="str">
        <f t="shared" si="8"/>
        <v/>
      </c>
      <c r="K43" s="3" t="str">
        <f t="shared" si="20"/>
        <v/>
      </c>
      <c r="L43" s="3" t="str">
        <f t="shared" si="21"/>
        <v/>
      </c>
      <c r="M43" s="78" t="e">
        <f t="shared" si="18"/>
        <v>#N/A</v>
      </c>
      <c r="N43" s="90"/>
      <c r="O43" t="str">
        <f t="shared" si="19"/>
        <v/>
      </c>
      <c r="P43" s="7" t="str">
        <f t="shared" si="9"/>
        <v/>
      </c>
      <c r="Q43" s="3" t="str">
        <f t="shared" si="22"/>
        <v/>
      </c>
      <c r="R43" s="3" t="str">
        <f t="shared" si="23"/>
        <v/>
      </c>
      <c r="S43" s="78" t="e">
        <f t="shared" si="10"/>
        <v>#N/A</v>
      </c>
      <c r="T43" s="47"/>
      <c r="V43" s="40">
        <f t="shared" si="11"/>
        <v>39</v>
      </c>
      <c r="W43" s="51" t="str">
        <f t="shared" si="12"/>
        <v/>
      </c>
      <c r="X43" s="51" t="str">
        <f t="shared" si="13"/>
        <v/>
      </c>
      <c r="AC43" s="80">
        <v>39</v>
      </c>
      <c r="AD43" s="3">
        <f t="shared" si="14"/>
        <v>40</v>
      </c>
      <c r="AE43" s="3" t="str">
        <f t="shared" si="24"/>
        <v>Meißner</v>
      </c>
      <c r="AF43" s="3" t="str">
        <f t="shared" si="25"/>
        <v>Simon</v>
      </c>
      <c r="AG43" s="5" t="str">
        <f t="shared" si="15"/>
        <v>Grizzly</v>
      </c>
    </row>
    <row r="44" spans="1:33" x14ac:dyDescent="0.3">
      <c r="A44">
        <f t="shared" si="6"/>
        <v>1000</v>
      </c>
      <c r="B44">
        <f t="shared" si="16"/>
        <v>0</v>
      </c>
      <c r="C44">
        <f t="shared" si="7"/>
        <v>0</v>
      </c>
      <c r="D44" s="46">
        <f>Anmeldung!A44</f>
        <v>40</v>
      </c>
      <c r="E44" s="42" t="str">
        <f>IF(Anmeldung!B44=0,"",(Anmeldung!B44))</f>
        <v>Meißner</v>
      </c>
      <c r="F44" s="42" t="str">
        <f>IF(Anmeldung!C44=0,"",Anmeldung!C44)</f>
        <v>Simon</v>
      </c>
      <c r="G44" s="84" t="str">
        <f>IF(VLOOKUP(F44,Anmeldung!C44:D243,2,FALSE)=0," ",VLOOKUP(F44,Anmeldung!C44:D243,2,FALSE))</f>
        <v>Grizzly</v>
      </c>
      <c r="H44" s="90">
        <v>1</v>
      </c>
      <c r="I44" t="str">
        <f t="shared" si="17"/>
        <v/>
      </c>
      <c r="J44" s="7" t="str">
        <f t="shared" si="8"/>
        <v/>
      </c>
      <c r="K44" s="3" t="str">
        <f t="shared" si="20"/>
        <v/>
      </c>
      <c r="L44" s="3" t="str">
        <f t="shared" si="21"/>
        <v/>
      </c>
      <c r="M44" s="78" t="e">
        <f t="shared" si="18"/>
        <v>#N/A</v>
      </c>
      <c r="N44" s="90"/>
      <c r="O44" t="str">
        <f t="shared" si="19"/>
        <v/>
      </c>
      <c r="P44" s="7" t="str">
        <f t="shared" si="9"/>
        <v/>
      </c>
      <c r="Q44" s="3" t="str">
        <f t="shared" si="22"/>
        <v/>
      </c>
      <c r="R44" s="3" t="str">
        <f t="shared" si="23"/>
        <v/>
      </c>
      <c r="S44" s="78" t="e">
        <f t="shared" si="10"/>
        <v>#N/A</v>
      </c>
      <c r="T44" s="47"/>
      <c r="V44" s="40">
        <f t="shared" si="11"/>
        <v>40</v>
      </c>
      <c r="W44" s="51" t="str">
        <f t="shared" si="12"/>
        <v/>
      </c>
      <c r="X44" s="51" t="str">
        <f t="shared" si="13"/>
        <v/>
      </c>
      <c r="AC44" s="80">
        <v>40</v>
      </c>
      <c r="AD44" s="3">
        <f t="shared" si="14"/>
        <v>41</v>
      </c>
      <c r="AE44" s="3" t="str">
        <f t="shared" si="24"/>
        <v>Kuner</v>
      </c>
      <c r="AF44" s="3" t="str">
        <f t="shared" si="25"/>
        <v>Daniel</v>
      </c>
      <c r="AG44" s="5" t="str">
        <f t="shared" si="15"/>
        <v>Jacky</v>
      </c>
    </row>
    <row r="45" spans="1:33" x14ac:dyDescent="0.3">
      <c r="A45">
        <f t="shared" si="6"/>
        <v>1000</v>
      </c>
      <c r="B45">
        <f t="shared" si="16"/>
        <v>0</v>
      </c>
      <c r="C45">
        <f t="shared" si="7"/>
        <v>0</v>
      </c>
      <c r="D45" s="46">
        <f>Anmeldung!A45</f>
        <v>41</v>
      </c>
      <c r="E45" s="42" t="str">
        <f>IF(Anmeldung!B45=0,"",(Anmeldung!B45))</f>
        <v>Kuner</v>
      </c>
      <c r="F45" s="42" t="str">
        <f>IF(Anmeldung!C45=0,"",Anmeldung!C45)</f>
        <v>Daniel</v>
      </c>
      <c r="G45" s="84" t="str">
        <f>IF(VLOOKUP(F45,Anmeldung!C45:D244,2,FALSE)=0," ",VLOOKUP(F45,Anmeldung!C45:D244,2,FALSE))</f>
        <v>Jacky</v>
      </c>
      <c r="H45" s="90">
        <v>1</v>
      </c>
      <c r="I45" t="str">
        <f t="shared" si="17"/>
        <v/>
      </c>
      <c r="J45" s="7" t="str">
        <f t="shared" si="8"/>
        <v/>
      </c>
      <c r="K45" s="3" t="str">
        <f t="shared" si="20"/>
        <v/>
      </c>
      <c r="L45" s="3" t="str">
        <f t="shared" si="21"/>
        <v/>
      </c>
      <c r="M45" s="78" t="e">
        <f t="shared" si="18"/>
        <v>#N/A</v>
      </c>
      <c r="N45" s="90"/>
      <c r="O45" t="str">
        <f t="shared" si="19"/>
        <v/>
      </c>
      <c r="P45" s="7" t="str">
        <f t="shared" si="9"/>
        <v/>
      </c>
      <c r="Q45" s="3" t="str">
        <f t="shared" si="22"/>
        <v/>
      </c>
      <c r="R45" s="3" t="str">
        <f t="shared" si="23"/>
        <v/>
      </c>
      <c r="S45" s="78" t="e">
        <f t="shared" si="10"/>
        <v>#N/A</v>
      </c>
      <c r="T45" s="47"/>
      <c r="V45" s="40">
        <f t="shared" si="11"/>
        <v>41</v>
      </c>
      <c r="W45" s="51" t="str">
        <f t="shared" si="12"/>
        <v/>
      </c>
      <c r="X45" s="51" t="str">
        <f t="shared" si="13"/>
        <v/>
      </c>
      <c r="AC45" s="80">
        <v>41</v>
      </c>
      <c r="AD45" s="3">
        <f t="shared" si="14"/>
        <v>42</v>
      </c>
      <c r="AE45" s="3" t="str">
        <f t="shared" si="24"/>
        <v>Fehrenbach</v>
      </c>
      <c r="AF45" s="3" t="str">
        <f t="shared" si="25"/>
        <v>Florian</v>
      </c>
      <c r="AG45" s="5" t="str">
        <f t="shared" si="15"/>
        <v>Flo</v>
      </c>
    </row>
    <row r="46" spans="1:33" x14ac:dyDescent="0.3">
      <c r="A46">
        <f t="shared" si="6"/>
        <v>1000</v>
      </c>
      <c r="B46">
        <f t="shared" si="16"/>
        <v>0</v>
      </c>
      <c r="C46">
        <f t="shared" si="7"/>
        <v>0</v>
      </c>
      <c r="D46" s="46">
        <f>Anmeldung!A46</f>
        <v>42</v>
      </c>
      <c r="E46" s="42" t="str">
        <f>IF(Anmeldung!B46=0,"",(Anmeldung!B46))</f>
        <v>Fehrenbach</v>
      </c>
      <c r="F46" s="42" t="str">
        <f>IF(Anmeldung!C46=0,"",Anmeldung!C46)</f>
        <v>Florian</v>
      </c>
      <c r="G46" s="84" t="str">
        <f>IF(VLOOKUP(F46,Anmeldung!C46:D245,2,FALSE)=0," ",VLOOKUP(F46,Anmeldung!C46:D245,2,FALSE))</f>
        <v>Flo</v>
      </c>
      <c r="H46" s="90">
        <v>1</v>
      </c>
      <c r="I46" t="str">
        <f t="shared" si="17"/>
        <v/>
      </c>
      <c r="J46" s="7" t="str">
        <f t="shared" si="8"/>
        <v/>
      </c>
      <c r="K46" s="3" t="str">
        <f t="shared" si="20"/>
        <v/>
      </c>
      <c r="L46" s="3" t="str">
        <f t="shared" si="21"/>
        <v/>
      </c>
      <c r="M46" s="78" t="e">
        <f t="shared" si="18"/>
        <v>#N/A</v>
      </c>
      <c r="N46" s="90"/>
      <c r="O46" t="str">
        <f t="shared" si="19"/>
        <v/>
      </c>
      <c r="P46" s="7" t="str">
        <f t="shared" si="9"/>
        <v/>
      </c>
      <c r="Q46" s="3" t="str">
        <f t="shared" si="22"/>
        <v/>
      </c>
      <c r="R46" s="3" t="str">
        <f t="shared" si="23"/>
        <v/>
      </c>
      <c r="S46" s="78" t="e">
        <f t="shared" si="10"/>
        <v>#N/A</v>
      </c>
      <c r="T46" s="47"/>
      <c r="V46" s="40">
        <f t="shared" si="11"/>
        <v>42</v>
      </c>
      <c r="W46" s="51" t="str">
        <f t="shared" si="12"/>
        <v/>
      </c>
      <c r="X46" s="51" t="str">
        <f t="shared" si="13"/>
        <v/>
      </c>
      <c r="AC46" s="80">
        <v>42</v>
      </c>
      <c r="AD46" s="3">
        <f t="shared" si="14"/>
        <v>43</v>
      </c>
      <c r="AE46" s="3" t="str">
        <f t="shared" si="24"/>
        <v>Gibson</v>
      </c>
      <c r="AF46" s="3" t="str">
        <f t="shared" si="25"/>
        <v>Oliver</v>
      </c>
      <c r="AG46" s="5" t="str">
        <f t="shared" si="15"/>
        <v xml:space="preserve"> </v>
      </c>
    </row>
    <row r="47" spans="1:33" x14ac:dyDescent="0.3">
      <c r="A47">
        <f t="shared" si="6"/>
        <v>1000</v>
      </c>
      <c r="B47">
        <f t="shared" si="16"/>
        <v>0</v>
      </c>
      <c r="C47">
        <f t="shared" si="7"/>
        <v>0</v>
      </c>
      <c r="D47" s="46">
        <f>Anmeldung!A47</f>
        <v>43</v>
      </c>
      <c r="E47" s="42" t="str">
        <f>IF(Anmeldung!B47=0,"",(Anmeldung!B47))</f>
        <v>Gibson</v>
      </c>
      <c r="F47" s="42" t="str">
        <f>IF(Anmeldung!C47=0,"",Anmeldung!C47)</f>
        <v>Oliver</v>
      </c>
      <c r="G47" s="84" t="str">
        <f>IF(VLOOKUP(F47,Anmeldung!C47:D246,2,FALSE)=0," ",VLOOKUP(F47,Anmeldung!C47:D246,2,FALSE))</f>
        <v xml:space="preserve"> </v>
      </c>
      <c r="H47" s="90">
        <v>1</v>
      </c>
      <c r="I47" t="str">
        <f t="shared" si="17"/>
        <v/>
      </c>
      <c r="J47" s="7" t="str">
        <f t="shared" si="8"/>
        <v/>
      </c>
      <c r="K47" s="3" t="str">
        <f t="shared" si="20"/>
        <v/>
      </c>
      <c r="L47" s="3" t="str">
        <f t="shared" si="21"/>
        <v/>
      </c>
      <c r="M47" s="78" t="e">
        <f t="shared" si="18"/>
        <v>#N/A</v>
      </c>
      <c r="N47" s="90"/>
      <c r="O47" t="str">
        <f t="shared" si="19"/>
        <v/>
      </c>
      <c r="P47" s="7" t="str">
        <f t="shared" si="9"/>
        <v/>
      </c>
      <c r="Q47" s="3" t="str">
        <f t="shared" si="22"/>
        <v/>
      </c>
      <c r="R47" s="3" t="str">
        <f t="shared" si="23"/>
        <v/>
      </c>
      <c r="S47" s="78" t="e">
        <f t="shared" si="10"/>
        <v>#N/A</v>
      </c>
      <c r="T47" s="47"/>
      <c r="V47" s="40">
        <f t="shared" si="11"/>
        <v>43</v>
      </c>
      <c r="W47" s="51" t="str">
        <f t="shared" si="12"/>
        <v/>
      </c>
      <c r="X47" s="51" t="str">
        <f t="shared" si="13"/>
        <v/>
      </c>
      <c r="AC47" s="80">
        <v>43</v>
      </c>
      <c r="AD47" s="3">
        <f t="shared" si="14"/>
        <v>44</v>
      </c>
      <c r="AE47" s="3" t="str">
        <f t="shared" si="24"/>
        <v>Kaltenbach</v>
      </c>
      <c r="AF47" s="3" t="str">
        <f t="shared" si="25"/>
        <v>Andreas</v>
      </c>
      <c r="AG47" s="5" t="str">
        <f t="shared" si="15"/>
        <v xml:space="preserve"> </v>
      </c>
    </row>
    <row r="48" spans="1:33" x14ac:dyDescent="0.3">
      <c r="A48">
        <f t="shared" si="6"/>
        <v>1000</v>
      </c>
      <c r="B48">
        <f t="shared" si="16"/>
        <v>0</v>
      </c>
      <c r="C48">
        <f t="shared" si="7"/>
        <v>0</v>
      </c>
      <c r="D48" s="46">
        <f>Anmeldung!A48</f>
        <v>44</v>
      </c>
      <c r="E48" s="42" t="str">
        <f>IF(Anmeldung!B48=0,"",(Anmeldung!B48))</f>
        <v>Kaltenbach</v>
      </c>
      <c r="F48" s="42" t="str">
        <f>IF(Anmeldung!C48=0,"",Anmeldung!C48)</f>
        <v>Andreas</v>
      </c>
      <c r="G48" s="84" t="str">
        <f>IF(VLOOKUP(F48,Anmeldung!C48:D247,2,FALSE)=0," ",VLOOKUP(F48,Anmeldung!C48:D247,2,FALSE))</f>
        <v xml:space="preserve"> </v>
      </c>
      <c r="H48" s="90">
        <v>1</v>
      </c>
      <c r="I48" t="str">
        <f t="shared" si="17"/>
        <v/>
      </c>
      <c r="J48" s="7" t="str">
        <f t="shared" si="8"/>
        <v/>
      </c>
      <c r="K48" s="3" t="str">
        <f t="shared" si="20"/>
        <v/>
      </c>
      <c r="L48" s="3" t="str">
        <f t="shared" si="21"/>
        <v/>
      </c>
      <c r="M48" s="78" t="e">
        <f t="shared" si="18"/>
        <v>#N/A</v>
      </c>
      <c r="N48" s="90"/>
      <c r="O48" t="str">
        <f t="shared" si="19"/>
        <v/>
      </c>
      <c r="P48" s="7" t="str">
        <f t="shared" si="9"/>
        <v/>
      </c>
      <c r="Q48" s="3" t="str">
        <f t="shared" si="22"/>
        <v/>
      </c>
      <c r="R48" s="3" t="str">
        <f t="shared" si="23"/>
        <v/>
      </c>
      <c r="S48" s="78" t="e">
        <f t="shared" si="10"/>
        <v>#N/A</v>
      </c>
      <c r="T48" s="47"/>
      <c r="V48" s="40">
        <f t="shared" si="11"/>
        <v>44</v>
      </c>
      <c r="W48" s="51" t="str">
        <f t="shared" si="12"/>
        <v/>
      </c>
      <c r="X48" s="51" t="str">
        <f t="shared" si="13"/>
        <v/>
      </c>
      <c r="AC48" s="80">
        <v>44</v>
      </c>
      <c r="AD48" s="3">
        <f t="shared" si="14"/>
        <v>45</v>
      </c>
      <c r="AE48" s="3" t="str">
        <f t="shared" si="24"/>
        <v>Sauter</v>
      </c>
      <c r="AF48" s="3" t="str">
        <f t="shared" si="25"/>
        <v>Felix</v>
      </c>
      <c r="AG48" s="5" t="str">
        <f t="shared" si="15"/>
        <v xml:space="preserve"> </v>
      </c>
    </row>
    <row r="49" spans="1:33" x14ac:dyDescent="0.3">
      <c r="A49">
        <f t="shared" si="6"/>
        <v>1000</v>
      </c>
      <c r="B49">
        <f t="shared" si="16"/>
        <v>0</v>
      </c>
      <c r="C49">
        <f t="shared" si="7"/>
        <v>0</v>
      </c>
      <c r="D49" s="46">
        <f>Anmeldung!A49</f>
        <v>45</v>
      </c>
      <c r="E49" s="42" t="str">
        <f>IF(Anmeldung!B49=0,"",(Anmeldung!B49))</f>
        <v>Sauter</v>
      </c>
      <c r="F49" s="42" t="str">
        <f>IF(Anmeldung!C49=0,"",Anmeldung!C49)</f>
        <v>Felix</v>
      </c>
      <c r="G49" s="84" t="str">
        <f>IF(VLOOKUP(F49,Anmeldung!C49:D248,2,FALSE)=0," ",VLOOKUP(F49,Anmeldung!C49:D248,2,FALSE))</f>
        <v xml:space="preserve"> </v>
      </c>
      <c r="H49" s="90">
        <v>1</v>
      </c>
      <c r="I49" t="str">
        <f t="shared" si="17"/>
        <v/>
      </c>
      <c r="J49" s="7" t="str">
        <f t="shared" si="8"/>
        <v/>
      </c>
      <c r="K49" s="3" t="str">
        <f t="shared" si="20"/>
        <v/>
      </c>
      <c r="L49" s="3" t="str">
        <f t="shared" si="21"/>
        <v/>
      </c>
      <c r="M49" s="78" t="e">
        <f t="shared" si="18"/>
        <v>#N/A</v>
      </c>
      <c r="N49" s="90"/>
      <c r="O49" t="str">
        <f t="shared" si="19"/>
        <v/>
      </c>
      <c r="P49" s="7" t="str">
        <f t="shared" si="9"/>
        <v/>
      </c>
      <c r="Q49" s="3" t="str">
        <f t="shared" si="22"/>
        <v/>
      </c>
      <c r="R49" s="3" t="str">
        <f t="shared" si="23"/>
        <v/>
      </c>
      <c r="S49" s="78" t="e">
        <f t="shared" si="10"/>
        <v>#N/A</v>
      </c>
      <c r="T49" s="47"/>
      <c r="V49" s="40">
        <f t="shared" si="11"/>
        <v>45</v>
      </c>
      <c r="W49" s="51" t="str">
        <f t="shared" si="12"/>
        <v/>
      </c>
      <c r="X49" s="51" t="str">
        <f t="shared" si="13"/>
        <v/>
      </c>
      <c r="AC49" s="80">
        <v>45</v>
      </c>
      <c r="AD49" s="3">
        <f t="shared" si="14"/>
        <v>46</v>
      </c>
      <c r="AE49" s="3" t="str">
        <f t="shared" si="24"/>
        <v>Brabant</v>
      </c>
      <c r="AF49" s="3" t="str">
        <f t="shared" si="25"/>
        <v>Lars</v>
      </c>
      <c r="AG49" s="5" t="str">
        <f t="shared" si="15"/>
        <v>Adonis</v>
      </c>
    </row>
    <row r="50" spans="1:33" x14ac:dyDescent="0.3">
      <c r="A50">
        <f t="shared" si="6"/>
        <v>1000</v>
      </c>
      <c r="B50">
        <f t="shared" si="16"/>
        <v>0</v>
      </c>
      <c r="C50">
        <f t="shared" si="7"/>
        <v>0</v>
      </c>
      <c r="D50" s="46">
        <f>Anmeldung!A50</f>
        <v>46</v>
      </c>
      <c r="E50" s="42" t="str">
        <f>IF(Anmeldung!B50=0,"",(Anmeldung!B50))</f>
        <v>Brabant</v>
      </c>
      <c r="F50" s="42" t="str">
        <f>IF(Anmeldung!C50=0,"",Anmeldung!C50)</f>
        <v>Lars</v>
      </c>
      <c r="G50" s="84" t="str">
        <f>IF(VLOOKUP(F50,Anmeldung!C50:D249,2,FALSE)=0," ",VLOOKUP(F50,Anmeldung!C50:D249,2,FALSE))</f>
        <v>Adonis</v>
      </c>
      <c r="H50" s="90">
        <v>1</v>
      </c>
      <c r="I50" t="str">
        <f t="shared" si="17"/>
        <v/>
      </c>
      <c r="J50" s="7" t="str">
        <f t="shared" si="8"/>
        <v/>
      </c>
      <c r="K50" s="3" t="str">
        <f t="shared" si="20"/>
        <v/>
      </c>
      <c r="L50" s="3" t="str">
        <f t="shared" si="21"/>
        <v/>
      </c>
      <c r="M50" s="78" t="e">
        <f t="shared" si="18"/>
        <v>#N/A</v>
      </c>
      <c r="N50" s="90"/>
      <c r="O50" t="str">
        <f t="shared" si="19"/>
        <v/>
      </c>
      <c r="P50" s="7" t="str">
        <f t="shared" si="9"/>
        <v/>
      </c>
      <c r="Q50" s="3" t="str">
        <f t="shared" si="22"/>
        <v/>
      </c>
      <c r="R50" s="3" t="str">
        <f t="shared" si="23"/>
        <v/>
      </c>
      <c r="S50" s="78" t="e">
        <f t="shared" si="10"/>
        <v>#N/A</v>
      </c>
      <c r="T50" s="47"/>
      <c r="V50" s="40">
        <f t="shared" si="11"/>
        <v>46</v>
      </c>
      <c r="W50" s="51" t="str">
        <f t="shared" si="12"/>
        <v/>
      </c>
      <c r="X50" s="51" t="str">
        <f t="shared" si="13"/>
        <v/>
      </c>
      <c r="AC50" s="80">
        <v>46</v>
      </c>
      <c r="AD50" s="3">
        <f t="shared" si="14"/>
        <v>47</v>
      </c>
      <c r="AE50" s="3" t="str">
        <f t="shared" si="24"/>
        <v>Peske</v>
      </c>
      <c r="AF50" s="3" t="str">
        <f t="shared" si="25"/>
        <v>Henrik</v>
      </c>
      <c r="AG50" s="5" t="str">
        <f t="shared" si="15"/>
        <v>Henni</v>
      </c>
    </row>
    <row r="51" spans="1:33" x14ac:dyDescent="0.3">
      <c r="A51">
        <f t="shared" si="6"/>
        <v>1000</v>
      </c>
      <c r="B51">
        <f t="shared" si="16"/>
        <v>0</v>
      </c>
      <c r="C51">
        <f t="shared" si="7"/>
        <v>0</v>
      </c>
      <c r="D51" s="46">
        <f>Anmeldung!A51</f>
        <v>47</v>
      </c>
      <c r="E51" s="42" t="str">
        <f>IF(Anmeldung!B51=0,"",(Anmeldung!B51))</f>
        <v>Peske</v>
      </c>
      <c r="F51" s="42" t="str">
        <f>IF(Anmeldung!C51=0,"",Anmeldung!C51)</f>
        <v>Henrik</v>
      </c>
      <c r="G51" s="84" t="str">
        <f>IF(VLOOKUP(F51,Anmeldung!C51:D250,2,FALSE)=0," ",VLOOKUP(F51,Anmeldung!C51:D250,2,FALSE))</f>
        <v>Henni</v>
      </c>
      <c r="H51" s="90">
        <v>1</v>
      </c>
      <c r="I51" t="str">
        <f t="shared" si="17"/>
        <v/>
      </c>
      <c r="J51" s="7" t="str">
        <f t="shared" si="8"/>
        <v/>
      </c>
      <c r="K51" s="3" t="str">
        <f t="shared" si="20"/>
        <v/>
      </c>
      <c r="L51" s="3" t="str">
        <f t="shared" si="21"/>
        <v/>
      </c>
      <c r="M51" s="78" t="e">
        <f t="shared" si="18"/>
        <v>#N/A</v>
      </c>
      <c r="N51" s="90"/>
      <c r="O51" t="str">
        <f t="shared" si="19"/>
        <v/>
      </c>
      <c r="P51" s="7" t="str">
        <f t="shared" si="9"/>
        <v/>
      </c>
      <c r="Q51" s="3" t="str">
        <f t="shared" si="22"/>
        <v/>
      </c>
      <c r="R51" s="3" t="str">
        <f t="shared" si="23"/>
        <v/>
      </c>
      <c r="S51" s="78" t="e">
        <f t="shared" si="10"/>
        <v>#N/A</v>
      </c>
      <c r="T51" s="47"/>
      <c r="V51" s="40">
        <f t="shared" si="11"/>
        <v>47</v>
      </c>
      <c r="W51" s="51" t="str">
        <f t="shared" si="12"/>
        <v/>
      </c>
      <c r="X51" s="51" t="str">
        <f t="shared" si="13"/>
        <v/>
      </c>
      <c r="AC51" s="80">
        <v>47</v>
      </c>
      <c r="AD51" s="3">
        <f t="shared" si="14"/>
        <v>48</v>
      </c>
      <c r="AE51" s="3" t="str">
        <f t="shared" si="24"/>
        <v>Hollerbach</v>
      </c>
      <c r="AF51" s="3" t="str">
        <f t="shared" si="25"/>
        <v>Tobi</v>
      </c>
      <c r="AG51" s="5" t="str">
        <f t="shared" si="15"/>
        <v>Holli</v>
      </c>
    </row>
    <row r="52" spans="1:33" x14ac:dyDescent="0.3">
      <c r="A52">
        <f t="shared" si="6"/>
        <v>1000</v>
      </c>
      <c r="B52">
        <f t="shared" si="16"/>
        <v>0</v>
      </c>
      <c r="C52">
        <f t="shared" si="7"/>
        <v>0</v>
      </c>
      <c r="D52" s="46">
        <f>Anmeldung!A52</f>
        <v>48</v>
      </c>
      <c r="E52" s="42" t="str">
        <f>IF(Anmeldung!B52=0,"",(Anmeldung!B52))</f>
        <v>Hollerbach</v>
      </c>
      <c r="F52" s="42" t="str">
        <f>IF(Anmeldung!C52=0,"",Anmeldung!C52)</f>
        <v>Tobi</v>
      </c>
      <c r="G52" s="84" t="str">
        <f>IF(VLOOKUP(F52,Anmeldung!C52:D251,2,FALSE)=0," ",VLOOKUP(F52,Anmeldung!C52:D251,2,FALSE))</f>
        <v>Holli</v>
      </c>
      <c r="H52" s="90">
        <v>1</v>
      </c>
      <c r="I52" t="str">
        <f t="shared" si="17"/>
        <v/>
      </c>
      <c r="J52" s="7" t="str">
        <f t="shared" si="8"/>
        <v/>
      </c>
      <c r="K52" s="3" t="str">
        <f t="shared" si="20"/>
        <v/>
      </c>
      <c r="L52" s="3" t="str">
        <f t="shared" si="21"/>
        <v/>
      </c>
      <c r="M52" s="78" t="e">
        <f t="shared" si="18"/>
        <v>#N/A</v>
      </c>
      <c r="N52" s="90"/>
      <c r="O52" t="str">
        <f t="shared" si="19"/>
        <v/>
      </c>
      <c r="P52" s="7" t="str">
        <f t="shared" si="9"/>
        <v/>
      </c>
      <c r="Q52" s="3" t="str">
        <f t="shared" si="22"/>
        <v/>
      </c>
      <c r="R52" s="3" t="str">
        <f t="shared" si="23"/>
        <v/>
      </c>
      <c r="S52" s="78" t="e">
        <f t="shared" si="10"/>
        <v>#N/A</v>
      </c>
      <c r="T52" s="47"/>
      <c r="V52" s="40">
        <f t="shared" si="11"/>
        <v>48</v>
      </c>
      <c r="W52" s="51" t="str">
        <f t="shared" si="12"/>
        <v/>
      </c>
      <c r="X52" s="51" t="str">
        <f t="shared" si="13"/>
        <v/>
      </c>
      <c r="AC52" s="80">
        <v>48</v>
      </c>
      <c r="AD52" s="3">
        <f t="shared" si="14"/>
        <v>49</v>
      </c>
      <c r="AE52" s="3" t="str">
        <f t="shared" si="24"/>
        <v>Dante</v>
      </c>
      <c r="AF52" s="3" t="str">
        <f t="shared" si="25"/>
        <v>Johannes</v>
      </c>
      <c r="AG52" s="5" t="str">
        <f t="shared" si="15"/>
        <v>Jonny Dante</v>
      </c>
    </row>
    <row r="53" spans="1:33" x14ac:dyDescent="0.3">
      <c r="A53">
        <f t="shared" si="6"/>
        <v>1000</v>
      </c>
      <c r="B53">
        <f t="shared" si="16"/>
        <v>0</v>
      </c>
      <c r="C53">
        <f t="shared" si="7"/>
        <v>0</v>
      </c>
      <c r="D53" s="46">
        <f>Anmeldung!A53</f>
        <v>49</v>
      </c>
      <c r="E53" s="42" t="str">
        <f>IF(Anmeldung!B53=0,"",(Anmeldung!B53))</f>
        <v>Dante</v>
      </c>
      <c r="F53" s="42" t="str">
        <f>IF(Anmeldung!C53=0,"",Anmeldung!C53)</f>
        <v>Johannes</v>
      </c>
      <c r="G53" s="84" t="str">
        <f>IF(VLOOKUP(F53,Anmeldung!C53:D252,2,FALSE)=0," ",VLOOKUP(F53,Anmeldung!C53:D252,2,FALSE))</f>
        <v>Jonny Dante</v>
      </c>
      <c r="H53" s="90">
        <v>1</v>
      </c>
      <c r="I53" t="str">
        <f t="shared" si="17"/>
        <v/>
      </c>
      <c r="J53" s="7" t="str">
        <f t="shared" si="8"/>
        <v/>
      </c>
      <c r="K53" s="3" t="str">
        <f t="shared" si="20"/>
        <v/>
      </c>
      <c r="L53" s="3" t="str">
        <f t="shared" si="21"/>
        <v/>
      </c>
      <c r="M53" s="78" t="e">
        <f t="shared" si="18"/>
        <v>#N/A</v>
      </c>
      <c r="N53" s="90"/>
      <c r="O53" t="str">
        <f t="shared" si="19"/>
        <v/>
      </c>
      <c r="P53" s="7" t="str">
        <f t="shared" si="9"/>
        <v/>
      </c>
      <c r="Q53" s="3" t="str">
        <f t="shared" si="22"/>
        <v/>
      </c>
      <c r="R53" s="3" t="str">
        <f t="shared" si="23"/>
        <v/>
      </c>
      <c r="S53" s="78" t="e">
        <f t="shared" si="10"/>
        <v>#N/A</v>
      </c>
      <c r="T53" s="47"/>
      <c r="V53" s="40">
        <f t="shared" si="11"/>
        <v>49</v>
      </c>
      <c r="W53" s="51" t="str">
        <f t="shared" si="12"/>
        <v/>
      </c>
      <c r="X53" s="51" t="str">
        <f t="shared" si="13"/>
        <v/>
      </c>
      <c r="AC53" s="80">
        <v>49</v>
      </c>
      <c r="AD53" s="3">
        <f t="shared" si="14"/>
        <v>50</v>
      </c>
      <c r="AE53" s="3" t="str">
        <f t="shared" si="24"/>
        <v>Papst</v>
      </c>
      <c r="AF53" s="3" t="str">
        <f t="shared" si="25"/>
        <v>Daniel</v>
      </c>
      <c r="AG53" s="5" t="str">
        <f t="shared" si="15"/>
        <v>Oranje</v>
      </c>
    </row>
    <row r="54" spans="1:33" x14ac:dyDescent="0.3">
      <c r="A54">
        <f t="shared" si="6"/>
        <v>1000</v>
      </c>
      <c r="B54">
        <f t="shared" si="16"/>
        <v>0</v>
      </c>
      <c r="C54">
        <f t="shared" si="7"/>
        <v>0</v>
      </c>
      <c r="D54" s="46">
        <f>Anmeldung!A54</f>
        <v>50</v>
      </c>
      <c r="E54" s="42" t="str">
        <f>IF(Anmeldung!B54=0,"",(Anmeldung!B54))</f>
        <v>Papst</v>
      </c>
      <c r="F54" s="42" t="str">
        <f>IF(Anmeldung!C54=0,"",Anmeldung!C54)</f>
        <v>Daniel</v>
      </c>
      <c r="G54" s="84" t="str">
        <f>IF(VLOOKUP(F54,Anmeldung!C54:D253,2,FALSE)=0," ",VLOOKUP(F54,Anmeldung!C54:D253,2,FALSE))</f>
        <v>Oranje</v>
      </c>
      <c r="H54" s="90">
        <v>1</v>
      </c>
      <c r="I54" t="str">
        <f t="shared" si="17"/>
        <v/>
      </c>
      <c r="J54" s="7" t="str">
        <f t="shared" si="8"/>
        <v/>
      </c>
      <c r="K54" s="3" t="str">
        <f t="shared" si="20"/>
        <v/>
      </c>
      <c r="L54" s="3" t="str">
        <f t="shared" si="21"/>
        <v/>
      </c>
      <c r="M54" s="78" t="e">
        <f t="shared" si="18"/>
        <v>#N/A</v>
      </c>
      <c r="N54" s="90"/>
      <c r="O54" t="str">
        <f t="shared" si="19"/>
        <v/>
      </c>
      <c r="P54" s="7" t="str">
        <f t="shared" si="9"/>
        <v/>
      </c>
      <c r="Q54" s="3" t="str">
        <f t="shared" si="22"/>
        <v/>
      </c>
      <c r="R54" s="3" t="str">
        <f t="shared" si="23"/>
        <v/>
      </c>
      <c r="S54" s="78" t="e">
        <f t="shared" si="10"/>
        <v>#N/A</v>
      </c>
      <c r="T54" s="47"/>
      <c r="V54" s="40">
        <f t="shared" si="11"/>
        <v>50</v>
      </c>
      <c r="W54" s="51" t="str">
        <f t="shared" si="12"/>
        <v/>
      </c>
      <c r="X54" s="51" t="str">
        <f t="shared" si="13"/>
        <v/>
      </c>
      <c r="AC54" s="80">
        <v>50</v>
      </c>
      <c r="AD54" s="3">
        <f t="shared" si="14"/>
        <v>51</v>
      </c>
      <c r="AE54" s="3" t="str">
        <f t="shared" si="24"/>
        <v>Matt</v>
      </c>
      <c r="AF54" s="3" t="str">
        <f t="shared" si="25"/>
        <v>Sebastian</v>
      </c>
      <c r="AG54" s="5" t="str">
        <f t="shared" si="15"/>
        <v xml:space="preserve"> </v>
      </c>
    </row>
    <row r="55" spans="1:33" x14ac:dyDescent="0.3">
      <c r="A55">
        <f t="shared" si="6"/>
        <v>1000</v>
      </c>
      <c r="B55">
        <f t="shared" si="16"/>
        <v>0</v>
      </c>
      <c r="C55">
        <f t="shared" si="7"/>
        <v>0</v>
      </c>
      <c r="D55" s="46">
        <f>Anmeldung!A55</f>
        <v>51</v>
      </c>
      <c r="E55" s="42" t="str">
        <f>IF(Anmeldung!B55=0,"",(Anmeldung!B55))</f>
        <v>Matt</v>
      </c>
      <c r="F55" s="42" t="str">
        <f>IF(Anmeldung!C55=0,"",Anmeldung!C55)</f>
        <v>Sebastian</v>
      </c>
      <c r="G55" s="84" t="str">
        <f>IF(VLOOKUP(F55,Anmeldung!C55:D254,2,FALSE)=0," ",VLOOKUP(F55,Anmeldung!C55:D254,2,FALSE))</f>
        <v xml:space="preserve"> </v>
      </c>
      <c r="H55" s="90">
        <v>1</v>
      </c>
      <c r="I55" t="str">
        <f t="shared" si="17"/>
        <v/>
      </c>
      <c r="J55" s="7" t="str">
        <f t="shared" si="8"/>
        <v/>
      </c>
      <c r="K55" s="3" t="str">
        <f t="shared" si="20"/>
        <v/>
      </c>
      <c r="L55" s="3" t="str">
        <f t="shared" si="21"/>
        <v/>
      </c>
      <c r="M55" s="78" t="e">
        <f t="shared" si="18"/>
        <v>#N/A</v>
      </c>
      <c r="N55" s="90"/>
      <c r="O55" t="str">
        <f t="shared" si="19"/>
        <v/>
      </c>
      <c r="P55" s="7" t="str">
        <f t="shared" si="9"/>
        <v/>
      </c>
      <c r="Q55" s="3" t="str">
        <f t="shared" si="22"/>
        <v/>
      </c>
      <c r="R55" s="3" t="str">
        <f t="shared" si="23"/>
        <v/>
      </c>
      <c r="S55" s="78" t="e">
        <f t="shared" si="10"/>
        <v>#N/A</v>
      </c>
      <c r="T55" s="47"/>
      <c r="V55" s="40">
        <f t="shared" si="11"/>
        <v>51</v>
      </c>
      <c r="W55" s="51" t="str">
        <f t="shared" si="12"/>
        <v/>
      </c>
      <c r="X55" s="51" t="str">
        <f t="shared" si="13"/>
        <v/>
      </c>
      <c r="AC55" s="80">
        <v>51</v>
      </c>
      <c r="AD55" s="3">
        <f t="shared" si="14"/>
        <v>52</v>
      </c>
      <c r="AE55" s="3" t="str">
        <f t="shared" si="24"/>
        <v>Ganter</v>
      </c>
      <c r="AF55" s="3" t="str">
        <f t="shared" si="25"/>
        <v>Mary</v>
      </c>
      <c r="AG55" s="5" t="str">
        <f t="shared" si="15"/>
        <v>Mary</v>
      </c>
    </row>
    <row r="56" spans="1:33" x14ac:dyDescent="0.3">
      <c r="A56">
        <f t="shared" si="6"/>
        <v>1000</v>
      </c>
      <c r="B56">
        <f t="shared" si="16"/>
        <v>0</v>
      </c>
      <c r="C56">
        <f t="shared" si="7"/>
        <v>0</v>
      </c>
      <c r="D56" s="46">
        <f>Anmeldung!A56</f>
        <v>52</v>
      </c>
      <c r="E56" s="42" t="str">
        <f>IF(Anmeldung!B56=0,"",(Anmeldung!B56))</f>
        <v>Ganter</v>
      </c>
      <c r="F56" s="42" t="str">
        <f>IF(Anmeldung!C56=0,"",Anmeldung!C56)</f>
        <v>Mary</v>
      </c>
      <c r="G56" s="84" t="str">
        <f>IF(VLOOKUP(F56,Anmeldung!C56:D255,2,FALSE)=0," ",VLOOKUP(F56,Anmeldung!C56:D255,2,FALSE))</f>
        <v>Mary</v>
      </c>
      <c r="H56" s="90">
        <v>1</v>
      </c>
      <c r="I56" t="str">
        <f t="shared" si="17"/>
        <v/>
      </c>
      <c r="J56" s="7" t="str">
        <f t="shared" si="8"/>
        <v/>
      </c>
      <c r="K56" s="3" t="str">
        <f t="shared" si="20"/>
        <v/>
      </c>
      <c r="L56" s="3" t="str">
        <f t="shared" si="21"/>
        <v/>
      </c>
      <c r="M56" s="78" t="e">
        <f t="shared" si="18"/>
        <v>#N/A</v>
      </c>
      <c r="N56" s="90"/>
      <c r="O56" t="str">
        <f t="shared" si="19"/>
        <v/>
      </c>
      <c r="P56" s="7" t="str">
        <f t="shared" si="9"/>
        <v/>
      </c>
      <c r="Q56" s="3" t="str">
        <f t="shared" si="22"/>
        <v/>
      </c>
      <c r="R56" s="3" t="str">
        <f t="shared" si="23"/>
        <v/>
      </c>
      <c r="S56" s="78" t="e">
        <f t="shared" si="10"/>
        <v>#N/A</v>
      </c>
      <c r="T56" s="47"/>
      <c r="V56" s="40">
        <f t="shared" si="11"/>
        <v>52</v>
      </c>
      <c r="W56" s="51" t="str">
        <f t="shared" si="12"/>
        <v/>
      </c>
      <c r="X56" s="51" t="str">
        <f t="shared" si="13"/>
        <v/>
      </c>
      <c r="AC56" s="80">
        <v>52</v>
      </c>
      <c r="AD56" s="3">
        <f t="shared" si="14"/>
        <v>53</v>
      </c>
      <c r="AE56" s="3" t="str">
        <f t="shared" si="24"/>
        <v>Göppert</v>
      </c>
      <c r="AF56" s="3" t="str">
        <f t="shared" si="25"/>
        <v>Hannes</v>
      </c>
      <c r="AG56" s="5" t="str">
        <f t="shared" si="15"/>
        <v xml:space="preserve"> </v>
      </c>
    </row>
    <row r="57" spans="1:33" x14ac:dyDescent="0.3">
      <c r="A57">
        <f t="shared" si="6"/>
        <v>1000</v>
      </c>
      <c r="B57">
        <f t="shared" si="16"/>
        <v>0</v>
      </c>
      <c r="C57">
        <f t="shared" si="7"/>
        <v>0</v>
      </c>
      <c r="D57" s="46">
        <f>Anmeldung!A57</f>
        <v>53</v>
      </c>
      <c r="E57" s="42" t="str">
        <f>IF(Anmeldung!B57=0,"",(Anmeldung!B57))</f>
        <v>Göppert</v>
      </c>
      <c r="F57" s="42" t="str">
        <f>IF(Anmeldung!C57=0,"",Anmeldung!C57)</f>
        <v>Hannes</v>
      </c>
      <c r="G57" s="84" t="str">
        <f>IF(VLOOKUP(F57,Anmeldung!C57:D256,2,FALSE)=0," ",VLOOKUP(F57,Anmeldung!C57:D256,2,FALSE))</f>
        <v xml:space="preserve"> </v>
      </c>
      <c r="H57" s="90">
        <v>1</v>
      </c>
      <c r="I57" t="str">
        <f t="shared" si="17"/>
        <v/>
      </c>
      <c r="J57" s="7" t="str">
        <f t="shared" si="8"/>
        <v/>
      </c>
      <c r="K57" s="3" t="str">
        <f t="shared" si="20"/>
        <v/>
      </c>
      <c r="L57" s="3" t="str">
        <f t="shared" si="21"/>
        <v/>
      </c>
      <c r="M57" s="78" t="e">
        <f t="shared" si="18"/>
        <v>#N/A</v>
      </c>
      <c r="N57" s="90"/>
      <c r="O57" t="str">
        <f t="shared" si="19"/>
        <v/>
      </c>
      <c r="P57" s="7" t="str">
        <f t="shared" si="9"/>
        <v/>
      </c>
      <c r="Q57" s="3" t="str">
        <f t="shared" si="22"/>
        <v/>
      </c>
      <c r="R57" s="3" t="str">
        <f t="shared" si="23"/>
        <v/>
      </c>
      <c r="S57" s="78" t="e">
        <f t="shared" si="10"/>
        <v>#N/A</v>
      </c>
      <c r="T57" s="47"/>
      <c r="V57" s="40">
        <f t="shared" si="11"/>
        <v>53</v>
      </c>
      <c r="W57" s="51" t="str">
        <f t="shared" si="12"/>
        <v/>
      </c>
      <c r="X57" s="51" t="str">
        <f t="shared" si="13"/>
        <v/>
      </c>
      <c r="AC57" s="80">
        <v>53</v>
      </c>
      <c r="AD57" s="3">
        <f t="shared" si="14"/>
        <v>54</v>
      </c>
      <c r="AE57" s="3" t="str">
        <f t="shared" si="24"/>
        <v>Ketterer</v>
      </c>
      <c r="AF57" s="3" t="str">
        <f t="shared" si="25"/>
        <v>Gottfried</v>
      </c>
      <c r="AG57" s="5" t="str">
        <f t="shared" si="15"/>
        <v>Daddev</v>
      </c>
    </row>
    <row r="58" spans="1:33" x14ac:dyDescent="0.3">
      <c r="A58">
        <f t="shared" si="6"/>
        <v>1000</v>
      </c>
      <c r="B58">
        <f t="shared" si="16"/>
        <v>0</v>
      </c>
      <c r="C58">
        <f t="shared" si="7"/>
        <v>0</v>
      </c>
      <c r="D58" s="46">
        <f>Anmeldung!A58</f>
        <v>54</v>
      </c>
      <c r="E58" s="42" t="str">
        <f>IF(Anmeldung!B58=0,"",(Anmeldung!B58))</f>
        <v>Ketterer</v>
      </c>
      <c r="F58" s="42" t="str">
        <f>IF(Anmeldung!C58=0,"",Anmeldung!C58)</f>
        <v>Gottfried</v>
      </c>
      <c r="G58" s="84" t="str">
        <f>IF(VLOOKUP(F58,Anmeldung!C58:D257,2,FALSE)=0," ",VLOOKUP(F58,Anmeldung!C58:D257,2,FALSE))</f>
        <v>Daddev</v>
      </c>
      <c r="H58" s="90">
        <v>1</v>
      </c>
      <c r="I58" t="str">
        <f t="shared" si="17"/>
        <v/>
      </c>
      <c r="J58" s="7" t="str">
        <f t="shared" si="8"/>
        <v/>
      </c>
      <c r="K58" s="3" t="str">
        <f t="shared" si="20"/>
        <v/>
      </c>
      <c r="L58" s="3" t="str">
        <f t="shared" si="21"/>
        <v/>
      </c>
      <c r="M58" s="78" t="e">
        <f t="shared" si="18"/>
        <v>#N/A</v>
      </c>
      <c r="N58" s="90"/>
      <c r="O58" t="str">
        <f t="shared" si="19"/>
        <v/>
      </c>
      <c r="P58" s="7" t="str">
        <f t="shared" si="9"/>
        <v/>
      </c>
      <c r="Q58" s="3" t="str">
        <f t="shared" si="22"/>
        <v/>
      </c>
      <c r="R58" s="3" t="str">
        <f t="shared" si="23"/>
        <v/>
      </c>
      <c r="S58" s="78" t="e">
        <f t="shared" si="10"/>
        <v>#N/A</v>
      </c>
      <c r="T58" s="47"/>
      <c r="V58" s="40">
        <f t="shared" si="11"/>
        <v>54</v>
      </c>
      <c r="W58" s="51" t="str">
        <f t="shared" si="12"/>
        <v/>
      </c>
      <c r="X58" s="51" t="str">
        <f t="shared" si="13"/>
        <v/>
      </c>
      <c r="AC58" s="80">
        <v>54</v>
      </c>
      <c r="AD58" s="3">
        <f t="shared" si="14"/>
        <v>55</v>
      </c>
      <c r="AE58" s="3" t="str">
        <f t="shared" si="24"/>
        <v>Dold</v>
      </c>
      <c r="AF58" s="3" t="str">
        <f t="shared" si="25"/>
        <v>Florian</v>
      </c>
      <c r="AG58" s="5" t="str">
        <f t="shared" si="15"/>
        <v xml:space="preserve"> </v>
      </c>
    </row>
    <row r="59" spans="1:33" x14ac:dyDescent="0.3">
      <c r="A59">
        <f t="shared" si="6"/>
        <v>1000</v>
      </c>
      <c r="B59">
        <f t="shared" si="16"/>
        <v>0</v>
      </c>
      <c r="C59">
        <f t="shared" si="7"/>
        <v>0</v>
      </c>
      <c r="D59" s="46">
        <f>Anmeldung!A59</f>
        <v>55</v>
      </c>
      <c r="E59" s="42" t="str">
        <f>IF(Anmeldung!B59=0,"",(Anmeldung!B59))</f>
        <v>Dold</v>
      </c>
      <c r="F59" s="42" t="str">
        <f>IF(Anmeldung!C59=0,"",Anmeldung!C59)</f>
        <v>Florian</v>
      </c>
      <c r="G59" s="84" t="str">
        <f>IF(VLOOKUP(F59,Anmeldung!C59:D258,2,FALSE)=0," ",VLOOKUP(F59,Anmeldung!C59:D258,2,FALSE))</f>
        <v xml:space="preserve"> </v>
      </c>
      <c r="H59" s="90">
        <v>1</v>
      </c>
      <c r="I59" t="str">
        <f t="shared" si="17"/>
        <v/>
      </c>
      <c r="J59" s="7" t="str">
        <f t="shared" si="8"/>
        <v/>
      </c>
      <c r="K59" s="3" t="str">
        <f t="shared" si="20"/>
        <v/>
      </c>
      <c r="L59" s="3" t="str">
        <f t="shared" si="21"/>
        <v/>
      </c>
      <c r="M59" s="78" t="e">
        <f t="shared" si="18"/>
        <v>#N/A</v>
      </c>
      <c r="N59" s="90"/>
      <c r="O59" t="str">
        <f t="shared" si="19"/>
        <v/>
      </c>
      <c r="P59" s="7" t="str">
        <f t="shared" si="9"/>
        <v/>
      </c>
      <c r="Q59" s="3" t="str">
        <f t="shared" si="22"/>
        <v/>
      </c>
      <c r="R59" s="3" t="str">
        <f t="shared" si="23"/>
        <v/>
      </c>
      <c r="S59" s="78" t="e">
        <f t="shared" si="10"/>
        <v>#N/A</v>
      </c>
      <c r="T59" s="47"/>
      <c r="V59" s="40">
        <f t="shared" si="11"/>
        <v>55</v>
      </c>
      <c r="W59" s="51" t="str">
        <f t="shared" si="12"/>
        <v/>
      </c>
      <c r="X59" s="51" t="str">
        <f t="shared" si="13"/>
        <v/>
      </c>
      <c r="AC59" s="80">
        <v>55</v>
      </c>
      <c r="AD59" s="3">
        <f t="shared" si="14"/>
        <v>56</v>
      </c>
      <c r="AE59" s="3" t="str">
        <f t="shared" si="24"/>
        <v>Ketterer</v>
      </c>
      <c r="AF59" s="3" t="str">
        <f t="shared" si="25"/>
        <v>Andreas</v>
      </c>
      <c r="AG59" s="5" t="str">
        <f t="shared" si="15"/>
        <v xml:space="preserve"> </v>
      </c>
    </row>
    <row r="60" spans="1:33" x14ac:dyDescent="0.3">
      <c r="A60">
        <f t="shared" si="6"/>
        <v>1000</v>
      </c>
      <c r="B60">
        <f t="shared" si="16"/>
        <v>0</v>
      </c>
      <c r="C60">
        <f t="shared" si="7"/>
        <v>0</v>
      </c>
      <c r="D60" s="46">
        <f>Anmeldung!A60</f>
        <v>56</v>
      </c>
      <c r="E60" s="42" t="str">
        <f>IF(Anmeldung!B60=0,"",(Anmeldung!B60))</f>
        <v>Ketterer</v>
      </c>
      <c r="F60" s="42" t="str">
        <f>IF(Anmeldung!C60=0,"",Anmeldung!C60)</f>
        <v>Andreas</v>
      </c>
      <c r="G60" s="84" t="str">
        <f>IF(VLOOKUP(F60,Anmeldung!C60:D259,2,FALSE)=0," ",VLOOKUP(F60,Anmeldung!C60:D259,2,FALSE))</f>
        <v xml:space="preserve"> </v>
      </c>
      <c r="H60" s="90">
        <v>1</v>
      </c>
      <c r="I60" t="str">
        <f t="shared" si="17"/>
        <v/>
      </c>
      <c r="J60" s="7" t="str">
        <f t="shared" si="8"/>
        <v/>
      </c>
      <c r="K60" s="3" t="str">
        <f t="shared" si="20"/>
        <v/>
      </c>
      <c r="L60" s="3" t="str">
        <f t="shared" si="21"/>
        <v/>
      </c>
      <c r="M60" s="78" t="e">
        <f t="shared" si="18"/>
        <v>#N/A</v>
      </c>
      <c r="N60" s="90"/>
      <c r="O60" t="str">
        <f t="shared" si="19"/>
        <v/>
      </c>
      <c r="P60" s="7" t="str">
        <f t="shared" si="9"/>
        <v/>
      </c>
      <c r="Q60" s="3" t="str">
        <f t="shared" si="22"/>
        <v/>
      </c>
      <c r="R60" s="3" t="str">
        <f t="shared" si="23"/>
        <v/>
      </c>
      <c r="S60" s="78" t="e">
        <f t="shared" si="10"/>
        <v>#N/A</v>
      </c>
      <c r="T60" s="47"/>
      <c r="V60" s="40">
        <f t="shared" si="11"/>
        <v>56</v>
      </c>
      <c r="W60" s="51" t="str">
        <f t="shared" si="12"/>
        <v/>
      </c>
      <c r="X60" s="51" t="str">
        <f t="shared" si="13"/>
        <v/>
      </c>
      <c r="AC60" s="80">
        <v>56</v>
      </c>
      <c r="AD60" s="3">
        <f t="shared" si="14"/>
        <v>57</v>
      </c>
      <c r="AE60" s="3" t="str">
        <f t="shared" si="24"/>
        <v>Wehrle</v>
      </c>
      <c r="AF60" s="3" t="str">
        <f t="shared" si="25"/>
        <v>Stefan</v>
      </c>
      <c r="AG60" s="5" t="str">
        <f t="shared" si="15"/>
        <v xml:space="preserve"> </v>
      </c>
    </row>
    <row r="61" spans="1:33" x14ac:dyDescent="0.3">
      <c r="A61">
        <f t="shared" si="6"/>
        <v>1000</v>
      </c>
      <c r="B61">
        <f t="shared" si="16"/>
        <v>0</v>
      </c>
      <c r="C61">
        <f t="shared" si="7"/>
        <v>0</v>
      </c>
      <c r="D61" s="46">
        <f>Anmeldung!A61</f>
        <v>57</v>
      </c>
      <c r="E61" s="42" t="str">
        <f>IF(Anmeldung!B61=0,"",(Anmeldung!B61))</f>
        <v>Wehrle</v>
      </c>
      <c r="F61" s="42" t="str">
        <f>IF(Anmeldung!C61=0,"",Anmeldung!C61)</f>
        <v>Stefan</v>
      </c>
      <c r="G61" s="84" t="str">
        <f>IF(VLOOKUP(F61,Anmeldung!C61:D260,2,FALSE)=0," ",VLOOKUP(F61,Anmeldung!C61:D260,2,FALSE))</f>
        <v xml:space="preserve"> </v>
      </c>
      <c r="H61" s="90">
        <v>1</v>
      </c>
      <c r="I61" t="str">
        <f t="shared" si="17"/>
        <v/>
      </c>
      <c r="J61" s="7" t="str">
        <f t="shared" si="8"/>
        <v/>
      </c>
      <c r="K61" s="3" t="str">
        <f t="shared" si="20"/>
        <v/>
      </c>
      <c r="L61" s="3" t="str">
        <f t="shared" si="21"/>
        <v/>
      </c>
      <c r="M61" s="78" t="e">
        <f t="shared" si="18"/>
        <v>#N/A</v>
      </c>
      <c r="N61" s="90"/>
      <c r="O61" t="str">
        <f t="shared" si="19"/>
        <v/>
      </c>
      <c r="P61" s="7" t="str">
        <f t="shared" si="9"/>
        <v/>
      </c>
      <c r="Q61" s="3" t="str">
        <f t="shared" si="22"/>
        <v/>
      </c>
      <c r="R61" s="3" t="str">
        <f t="shared" si="23"/>
        <v/>
      </c>
      <c r="S61" s="78" t="e">
        <f t="shared" si="10"/>
        <v>#N/A</v>
      </c>
      <c r="T61" s="47"/>
      <c r="V61" s="40">
        <f t="shared" si="11"/>
        <v>57</v>
      </c>
      <c r="W61" s="51" t="str">
        <f t="shared" si="12"/>
        <v/>
      </c>
      <c r="X61" s="51" t="str">
        <f t="shared" si="13"/>
        <v/>
      </c>
      <c r="AC61" s="80">
        <v>57</v>
      </c>
      <c r="AD61" s="3">
        <f t="shared" si="14"/>
        <v>58</v>
      </c>
      <c r="AE61" s="3" t="str">
        <f t="shared" si="24"/>
        <v>Hoch</v>
      </c>
      <c r="AF61" s="3" t="str">
        <f t="shared" si="25"/>
        <v>Manuel</v>
      </c>
      <c r="AG61" s="5" t="str">
        <f t="shared" si="15"/>
        <v xml:space="preserve"> </v>
      </c>
    </row>
    <row r="62" spans="1:33" x14ac:dyDescent="0.3">
      <c r="A62">
        <f t="shared" si="6"/>
        <v>1000</v>
      </c>
      <c r="B62">
        <f t="shared" si="16"/>
        <v>0</v>
      </c>
      <c r="C62">
        <f t="shared" si="7"/>
        <v>0</v>
      </c>
      <c r="D62" s="46">
        <f>Anmeldung!A62</f>
        <v>58</v>
      </c>
      <c r="E62" s="42" t="str">
        <f>IF(Anmeldung!B62=0,"",(Anmeldung!B62))</f>
        <v>Hoch</v>
      </c>
      <c r="F62" s="42" t="str">
        <f>IF(Anmeldung!C62=0,"",Anmeldung!C62)</f>
        <v>Manuel</v>
      </c>
      <c r="G62" s="84" t="str">
        <f>IF(VLOOKUP(F62,Anmeldung!C62:D261,2,FALSE)=0," ",VLOOKUP(F62,Anmeldung!C62:D261,2,FALSE))</f>
        <v xml:space="preserve"> </v>
      </c>
      <c r="H62" s="90">
        <v>1</v>
      </c>
      <c r="I62" t="str">
        <f t="shared" si="17"/>
        <v/>
      </c>
      <c r="J62" s="7" t="str">
        <f t="shared" si="8"/>
        <v/>
      </c>
      <c r="K62" s="3" t="str">
        <f t="shared" si="20"/>
        <v/>
      </c>
      <c r="L62" s="3" t="str">
        <f t="shared" si="21"/>
        <v/>
      </c>
      <c r="M62" s="78" t="e">
        <f t="shared" si="18"/>
        <v>#N/A</v>
      </c>
      <c r="N62" s="90"/>
      <c r="O62" t="str">
        <f t="shared" si="19"/>
        <v/>
      </c>
      <c r="P62" s="7" t="str">
        <f t="shared" si="9"/>
        <v/>
      </c>
      <c r="Q62" s="3" t="str">
        <f t="shared" si="22"/>
        <v/>
      </c>
      <c r="R62" s="3" t="str">
        <f t="shared" si="23"/>
        <v/>
      </c>
      <c r="S62" s="78" t="e">
        <f t="shared" si="10"/>
        <v>#N/A</v>
      </c>
      <c r="T62" s="47"/>
      <c r="V62" s="40">
        <f t="shared" si="11"/>
        <v>58</v>
      </c>
      <c r="W62" s="51" t="str">
        <f t="shared" si="12"/>
        <v/>
      </c>
      <c r="X62" s="51" t="str">
        <f t="shared" si="13"/>
        <v/>
      </c>
      <c r="AC62" s="80">
        <v>58</v>
      </c>
      <c r="AD62" s="3">
        <f t="shared" si="14"/>
        <v>59</v>
      </c>
      <c r="AE62" s="3" t="str">
        <f t="shared" si="24"/>
        <v>Maucher</v>
      </c>
      <c r="AF62" s="3" t="str">
        <f t="shared" si="25"/>
        <v>Florian</v>
      </c>
      <c r="AG62" s="5" t="str">
        <f t="shared" si="15"/>
        <v>Mo</v>
      </c>
    </row>
    <row r="63" spans="1:33" x14ac:dyDescent="0.3">
      <c r="A63">
        <f t="shared" si="6"/>
        <v>1000</v>
      </c>
      <c r="B63">
        <f t="shared" si="16"/>
        <v>0</v>
      </c>
      <c r="C63">
        <f t="shared" si="7"/>
        <v>0</v>
      </c>
      <c r="D63" s="46">
        <f>Anmeldung!A63</f>
        <v>59</v>
      </c>
      <c r="E63" s="42" t="str">
        <f>IF(Anmeldung!B63=0,"",(Anmeldung!B63))</f>
        <v>Maucher</v>
      </c>
      <c r="F63" s="42" t="str">
        <f>IF(Anmeldung!C63=0,"",Anmeldung!C63)</f>
        <v>Florian</v>
      </c>
      <c r="G63" s="84" t="str">
        <f>IF(VLOOKUP(F63,Anmeldung!C63:D262,2,FALSE)=0," ",VLOOKUP(F63,Anmeldung!C63:D262,2,FALSE))</f>
        <v>Mo</v>
      </c>
      <c r="H63" s="90">
        <v>1</v>
      </c>
      <c r="I63" t="str">
        <f t="shared" si="17"/>
        <v/>
      </c>
      <c r="J63" s="7" t="str">
        <f t="shared" si="8"/>
        <v/>
      </c>
      <c r="K63" s="3" t="str">
        <f t="shared" si="20"/>
        <v/>
      </c>
      <c r="L63" s="3" t="str">
        <f t="shared" si="21"/>
        <v/>
      </c>
      <c r="M63" s="78" t="e">
        <f t="shared" si="18"/>
        <v>#N/A</v>
      </c>
      <c r="N63" s="90"/>
      <c r="O63" t="str">
        <f t="shared" si="19"/>
        <v/>
      </c>
      <c r="P63" s="7" t="str">
        <f t="shared" si="9"/>
        <v/>
      </c>
      <c r="Q63" s="3" t="str">
        <f t="shared" si="22"/>
        <v/>
      </c>
      <c r="R63" s="3" t="str">
        <f t="shared" si="23"/>
        <v/>
      </c>
      <c r="S63" s="78" t="e">
        <f t="shared" si="10"/>
        <v>#N/A</v>
      </c>
      <c r="T63" s="47"/>
      <c r="V63" s="40">
        <f t="shared" si="11"/>
        <v>59</v>
      </c>
      <c r="W63" s="51" t="str">
        <f t="shared" si="12"/>
        <v/>
      </c>
      <c r="X63" s="51" t="str">
        <f t="shared" si="13"/>
        <v/>
      </c>
      <c r="AC63" s="80">
        <v>59</v>
      </c>
      <c r="AD63" s="3">
        <f t="shared" si="14"/>
        <v>60</v>
      </c>
      <c r="AE63" s="3" t="str">
        <f t="shared" si="24"/>
        <v>Burger</v>
      </c>
      <c r="AF63" s="3" t="str">
        <f t="shared" si="25"/>
        <v>Marco</v>
      </c>
      <c r="AG63" s="5" t="str">
        <f t="shared" si="15"/>
        <v xml:space="preserve"> </v>
      </c>
    </row>
    <row r="64" spans="1:33" x14ac:dyDescent="0.3">
      <c r="A64">
        <f t="shared" si="6"/>
        <v>1000</v>
      </c>
      <c r="B64">
        <f t="shared" si="16"/>
        <v>0</v>
      </c>
      <c r="C64">
        <f t="shared" si="7"/>
        <v>0</v>
      </c>
      <c r="D64" s="46">
        <f>Anmeldung!A64</f>
        <v>60</v>
      </c>
      <c r="E64" s="42" t="str">
        <f>IF(Anmeldung!B64=0,"",(Anmeldung!B64))</f>
        <v>Burger</v>
      </c>
      <c r="F64" s="42" t="str">
        <f>IF(Anmeldung!C64=0,"",Anmeldung!C64)</f>
        <v>Marco</v>
      </c>
      <c r="G64" s="84" t="str">
        <f>IF(VLOOKUP(F64,Anmeldung!C64:D263,2,FALSE)=0," ",VLOOKUP(F64,Anmeldung!C64:D263,2,FALSE))</f>
        <v xml:space="preserve"> </v>
      </c>
      <c r="H64" s="90">
        <v>1</v>
      </c>
      <c r="I64" t="str">
        <f t="shared" si="17"/>
        <v/>
      </c>
      <c r="J64" s="7" t="str">
        <f t="shared" si="8"/>
        <v/>
      </c>
      <c r="K64" s="3" t="str">
        <f t="shared" si="20"/>
        <v/>
      </c>
      <c r="L64" s="3" t="str">
        <f t="shared" si="21"/>
        <v/>
      </c>
      <c r="M64" s="78" t="e">
        <f t="shared" si="18"/>
        <v>#N/A</v>
      </c>
      <c r="N64" s="90"/>
      <c r="O64" t="str">
        <f t="shared" si="19"/>
        <v/>
      </c>
      <c r="P64" s="7" t="str">
        <f t="shared" si="9"/>
        <v/>
      </c>
      <c r="Q64" s="3" t="str">
        <f t="shared" si="22"/>
        <v/>
      </c>
      <c r="R64" s="3" t="str">
        <f t="shared" si="23"/>
        <v/>
      </c>
      <c r="S64" s="78" t="e">
        <f t="shared" si="10"/>
        <v>#N/A</v>
      </c>
      <c r="T64" s="47"/>
      <c r="V64" s="40">
        <f t="shared" si="11"/>
        <v>60</v>
      </c>
      <c r="W64" s="51" t="str">
        <f t="shared" si="12"/>
        <v/>
      </c>
      <c r="X64" s="51" t="str">
        <f t="shared" si="13"/>
        <v/>
      </c>
      <c r="AC64" s="80">
        <v>60</v>
      </c>
      <c r="AD64" s="3">
        <f t="shared" si="14"/>
        <v>61</v>
      </c>
      <c r="AE64" s="3" t="str">
        <f t="shared" si="24"/>
        <v>Daehler</v>
      </c>
      <c r="AF64" s="3" t="str">
        <f t="shared" si="25"/>
        <v>Roger</v>
      </c>
      <c r="AG64" s="5" t="str">
        <f t="shared" si="15"/>
        <v xml:space="preserve"> </v>
      </c>
    </row>
    <row r="65" spans="1:33" x14ac:dyDescent="0.3">
      <c r="A65">
        <f t="shared" si="6"/>
        <v>1000</v>
      </c>
      <c r="B65">
        <f t="shared" si="16"/>
        <v>0</v>
      </c>
      <c r="C65">
        <f t="shared" si="7"/>
        <v>0</v>
      </c>
      <c r="D65" s="46">
        <f>Anmeldung!A65</f>
        <v>61</v>
      </c>
      <c r="E65" s="42" t="str">
        <f>IF(Anmeldung!B65=0,"",(Anmeldung!B65))</f>
        <v>Daehler</v>
      </c>
      <c r="F65" s="42" t="str">
        <f>IF(Anmeldung!C65=0,"",Anmeldung!C65)</f>
        <v>Roger</v>
      </c>
      <c r="G65" s="84" t="str">
        <f>IF(VLOOKUP(F65,Anmeldung!C65:D264,2,FALSE)=0," ",VLOOKUP(F65,Anmeldung!C65:D264,2,FALSE))</f>
        <v xml:space="preserve"> </v>
      </c>
      <c r="H65" s="90">
        <v>1</v>
      </c>
      <c r="I65" t="str">
        <f t="shared" si="17"/>
        <v/>
      </c>
      <c r="J65" s="7" t="str">
        <f t="shared" si="8"/>
        <v/>
      </c>
      <c r="K65" s="3" t="str">
        <f t="shared" si="20"/>
        <v/>
      </c>
      <c r="L65" s="3" t="str">
        <f t="shared" si="21"/>
        <v/>
      </c>
      <c r="M65" s="78" t="e">
        <f t="shared" si="18"/>
        <v>#N/A</v>
      </c>
      <c r="N65" s="90"/>
      <c r="O65" t="str">
        <f t="shared" si="19"/>
        <v/>
      </c>
      <c r="P65" s="7" t="str">
        <f t="shared" si="9"/>
        <v/>
      </c>
      <c r="Q65" s="3" t="str">
        <f t="shared" si="22"/>
        <v/>
      </c>
      <c r="R65" s="3" t="str">
        <f t="shared" si="23"/>
        <v/>
      </c>
      <c r="S65" s="78" t="e">
        <f t="shared" si="10"/>
        <v>#N/A</v>
      </c>
      <c r="T65" s="47"/>
      <c r="V65" s="40">
        <f t="shared" si="11"/>
        <v>61</v>
      </c>
      <c r="W65" s="51" t="str">
        <f t="shared" si="12"/>
        <v/>
      </c>
      <c r="X65" s="51" t="str">
        <f t="shared" si="13"/>
        <v/>
      </c>
      <c r="AC65" s="80">
        <v>61</v>
      </c>
      <c r="AD65" s="3">
        <f t="shared" si="14"/>
        <v>63</v>
      </c>
      <c r="AE65" s="3" t="str">
        <f t="shared" si="24"/>
        <v>Kessler</v>
      </c>
      <c r="AF65" s="3" t="str">
        <f t="shared" si="25"/>
        <v>Sven</v>
      </c>
      <c r="AG65" s="5" t="str">
        <f t="shared" si="15"/>
        <v xml:space="preserve"> </v>
      </c>
    </row>
    <row r="66" spans="1:33" x14ac:dyDescent="0.3">
      <c r="A66">
        <f t="shared" si="6"/>
        <v>2000</v>
      </c>
      <c r="B66">
        <f t="shared" si="16"/>
        <v>0</v>
      </c>
      <c r="C66">
        <f t="shared" si="7"/>
        <v>0</v>
      </c>
      <c r="D66" s="46">
        <f>Anmeldung!A66</f>
        <v>62</v>
      </c>
      <c r="E66" s="42" t="str">
        <f>IF(Anmeldung!B66=0,"",(Anmeldung!B66))</f>
        <v/>
      </c>
      <c r="F66" s="42" t="str">
        <f>IF(Anmeldung!C66=0,"",Anmeldung!C66)</f>
        <v/>
      </c>
      <c r="G66" s="84" t="e">
        <f>IF(VLOOKUP(F66,Anmeldung!C66:D265,2,FALSE)=0," ",VLOOKUP(F66,Anmeldung!C66:D265,2,FALSE))</f>
        <v>#N/A</v>
      </c>
      <c r="H66" s="90">
        <v>2</v>
      </c>
      <c r="I66">
        <f t="shared" si="17"/>
        <v>62</v>
      </c>
      <c r="J66" s="7" t="str">
        <f t="shared" si="8"/>
        <v/>
      </c>
      <c r="K66" s="3" t="str">
        <f t="shared" si="20"/>
        <v/>
      </c>
      <c r="L66" s="3" t="str">
        <f t="shared" si="21"/>
        <v/>
      </c>
      <c r="M66" s="78" t="e">
        <f t="shared" si="18"/>
        <v>#N/A</v>
      </c>
      <c r="N66" s="90"/>
      <c r="O66" t="str">
        <f t="shared" si="19"/>
        <v/>
      </c>
      <c r="P66" s="7" t="str">
        <f t="shared" si="9"/>
        <v/>
      </c>
      <c r="Q66" s="3" t="str">
        <f t="shared" si="22"/>
        <v/>
      </c>
      <c r="R66" s="3" t="str">
        <f t="shared" si="23"/>
        <v/>
      </c>
      <c r="S66" s="78" t="e">
        <f t="shared" si="10"/>
        <v>#N/A</v>
      </c>
      <c r="T66" s="47"/>
      <c r="V66" s="40" t="str">
        <f t="shared" si="11"/>
        <v/>
      </c>
      <c r="W66" s="51" t="str">
        <f t="shared" si="12"/>
        <v/>
      </c>
      <c r="X66" s="51" t="str">
        <f t="shared" si="13"/>
        <v/>
      </c>
      <c r="AC66" s="80">
        <v>62</v>
      </c>
      <c r="AD66" s="3" t="str">
        <f t="shared" si="14"/>
        <v/>
      </c>
      <c r="AE66" s="3" t="str">
        <f t="shared" si="24"/>
        <v/>
      </c>
      <c r="AF66" s="3" t="str">
        <f t="shared" si="25"/>
        <v/>
      </c>
      <c r="AG66" s="5" t="str">
        <f t="shared" si="15"/>
        <v/>
      </c>
    </row>
    <row r="67" spans="1:33" x14ac:dyDescent="0.3">
      <c r="A67">
        <f t="shared" si="6"/>
        <v>1000</v>
      </c>
      <c r="B67">
        <f t="shared" si="16"/>
        <v>0</v>
      </c>
      <c r="C67">
        <f t="shared" si="7"/>
        <v>0</v>
      </c>
      <c r="D67" s="46">
        <f>Anmeldung!A67</f>
        <v>63</v>
      </c>
      <c r="E67" s="42" t="str">
        <f>IF(Anmeldung!B67=0,"",(Anmeldung!B67))</f>
        <v>Kessler</v>
      </c>
      <c r="F67" s="42" t="str">
        <f>IF(Anmeldung!C67=0,"",Anmeldung!C67)</f>
        <v>Sven</v>
      </c>
      <c r="G67" s="84" t="str">
        <f>IF(VLOOKUP(F67,Anmeldung!C67:D266,2,FALSE)=0," ",VLOOKUP(F67,Anmeldung!C67:D266,2,FALSE))</f>
        <v xml:space="preserve"> </v>
      </c>
      <c r="H67" s="90">
        <v>1</v>
      </c>
      <c r="I67" t="str">
        <f t="shared" si="17"/>
        <v/>
      </c>
      <c r="J67" s="7" t="str">
        <f t="shared" si="8"/>
        <v/>
      </c>
      <c r="K67" s="3" t="str">
        <f t="shared" si="20"/>
        <v/>
      </c>
      <c r="L67" s="3" t="str">
        <f t="shared" si="21"/>
        <v/>
      </c>
      <c r="M67" s="78" t="e">
        <f t="shared" si="18"/>
        <v>#N/A</v>
      </c>
      <c r="N67" s="90"/>
      <c r="O67" t="str">
        <f t="shared" si="19"/>
        <v/>
      </c>
      <c r="P67" s="7" t="str">
        <f t="shared" si="9"/>
        <v/>
      </c>
      <c r="Q67" s="3" t="str">
        <f t="shared" si="22"/>
        <v/>
      </c>
      <c r="R67" s="3" t="str">
        <f t="shared" si="23"/>
        <v/>
      </c>
      <c r="S67" s="78" t="e">
        <f t="shared" si="10"/>
        <v>#N/A</v>
      </c>
      <c r="T67" s="47"/>
      <c r="V67" s="40">
        <f t="shared" si="11"/>
        <v>63</v>
      </c>
      <c r="W67" s="51" t="str">
        <f t="shared" si="12"/>
        <v/>
      </c>
      <c r="X67" s="51" t="str">
        <f t="shared" si="13"/>
        <v/>
      </c>
      <c r="AC67" s="80">
        <v>63</v>
      </c>
      <c r="AD67" s="3" t="str">
        <f t="shared" si="14"/>
        <v/>
      </c>
      <c r="AE67" s="3" t="str">
        <f t="shared" si="24"/>
        <v/>
      </c>
      <c r="AF67" s="3" t="str">
        <f t="shared" si="25"/>
        <v/>
      </c>
      <c r="AG67" s="5" t="str">
        <f t="shared" si="15"/>
        <v/>
      </c>
    </row>
    <row r="68" spans="1:33" x14ac:dyDescent="0.3">
      <c r="A68">
        <f t="shared" si="6"/>
        <v>0</v>
      </c>
      <c r="B68">
        <f t="shared" si="16"/>
        <v>0</v>
      </c>
      <c r="C68">
        <f t="shared" si="7"/>
        <v>0</v>
      </c>
      <c r="D68" s="46">
        <f>Anmeldung!A68</f>
        <v>64</v>
      </c>
      <c r="E68" s="42" t="str">
        <f>IF(Anmeldung!B68=0,"",(Anmeldung!B68))</f>
        <v/>
      </c>
      <c r="F68" s="42" t="str">
        <f>IF(Anmeldung!C68=0,"",Anmeldung!C68)</f>
        <v/>
      </c>
      <c r="G68" s="84" t="e">
        <f>IF(VLOOKUP(F68,Anmeldung!C68:D267,2,FALSE)=0," ",VLOOKUP(F68,Anmeldung!C68:D267,2,FALSE))</f>
        <v>#N/A</v>
      </c>
      <c r="H68" s="90"/>
      <c r="I68" t="str">
        <f t="shared" si="17"/>
        <v/>
      </c>
      <c r="J68" s="7" t="str">
        <f t="shared" si="8"/>
        <v/>
      </c>
      <c r="K68" s="3" t="str">
        <f t="shared" si="20"/>
        <v/>
      </c>
      <c r="L68" s="3" t="str">
        <f t="shared" si="21"/>
        <v/>
      </c>
      <c r="M68" s="78" t="e">
        <f t="shared" si="18"/>
        <v>#N/A</v>
      </c>
      <c r="N68" s="90"/>
      <c r="O68" t="str">
        <f t="shared" si="19"/>
        <v/>
      </c>
      <c r="P68" s="7" t="str">
        <f t="shared" si="9"/>
        <v/>
      </c>
      <c r="Q68" s="3" t="str">
        <f t="shared" si="22"/>
        <v/>
      </c>
      <c r="R68" s="3" t="str">
        <f t="shared" si="23"/>
        <v/>
      </c>
      <c r="S68" s="78" t="e">
        <f t="shared" si="10"/>
        <v>#N/A</v>
      </c>
      <c r="T68" s="47"/>
      <c r="V68" s="40" t="str">
        <f t="shared" si="11"/>
        <v/>
      </c>
      <c r="W68" s="51" t="str">
        <f t="shared" si="12"/>
        <v/>
      </c>
      <c r="X68" s="51" t="str">
        <f t="shared" si="13"/>
        <v/>
      </c>
      <c r="AC68" s="80">
        <v>64</v>
      </c>
      <c r="AD68" s="3" t="str">
        <f t="shared" si="14"/>
        <v/>
      </c>
      <c r="AE68" s="3" t="str">
        <f t="shared" si="24"/>
        <v/>
      </c>
      <c r="AF68" s="3" t="str">
        <f t="shared" si="25"/>
        <v/>
      </c>
      <c r="AG68" s="5" t="str">
        <f t="shared" si="15"/>
        <v/>
      </c>
    </row>
    <row r="69" spans="1:33" x14ac:dyDescent="0.3">
      <c r="A69">
        <f t="shared" si="6"/>
        <v>0</v>
      </c>
      <c r="B69">
        <f t="shared" si="16"/>
        <v>0</v>
      </c>
      <c r="C69">
        <f t="shared" si="7"/>
        <v>0</v>
      </c>
      <c r="D69" s="46">
        <f>Anmeldung!A69</f>
        <v>65</v>
      </c>
      <c r="E69" s="42" t="str">
        <f>IF(Anmeldung!B69=0,"",(Anmeldung!B69))</f>
        <v/>
      </c>
      <c r="F69" s="42" t="str">
        <f>IF(Anmeldung!C69=0,"",Anmeldung!C69)</f>
        <v/>
      </c>
      <c r="G69" s="84" t="e">
        <f>IF(VLOOKUP(F69,Anmeldung!C69:D268,2,FALSE)=0," ",VLOOKUP(F69,Anmeldung!C69:D268,2,FALSE))</f>
        <v>#N/A</v>
      </c>
      <c r="H69" s="90"/>
      <c r="I69" t="str">
        <f t="shared" si="17"/>
        <v/>
      </c>
      <c r="J69" s="7" t="str">
        <f t="shared" si="8"/>
        <v/>
      </c>
      <c r="K69" s="3" t="str">
        <f t="shared" ref="K69:K100" si="26">IFERROR(VLOOKUP(J69,D$5:E$204,2,FALSE),"")</f>
        <v/>
      </c>
      <c r="L69" s="3" t="str">
        <f t="shared" ref="L69:L100" si="27">IFERROR(VLOOKUP(J69,D$5:F$204,3,FALSE),"")</f>
        <v/>
      </c>
      <c r="M69" s="78" t="e">
        <f t="shared" si="18"/>
        <v>#N/A</v>
      </c>
      <c r="N69" s="90"/>
      <c r="O69" t="str">
        <f t="shared" si="19"/>
        <v/>
      </c>
      <c r="P69" s="7" t="str">
        <f t="shared" si="9"/>
        <v/>
      </c>
      <c r="Q69" s="3" t="str">
        <f t="shared" ref="Q69:Q100" si="28">IFERROR(VLOOKUP(P69,J$5:K$204,2,FALSE),"")</f>
        <v/>
      </c>
      <c r="R69" s="3" t="str">
        <f t="shared" ref="R69:R100" si="29">IFERROR(VLOOKUP(P69,J$5:L$204,3,FALSE),"")</f>
        <v/>
      </c>
      <c r="S69" s="78" t="e">
        <f t="shared" si="10"/>
        <v>#N/A</v>
      </c>
      <c r="T69" s="47"/>
      <c r="V69" s="40" t="str">
        <f t="shared" si="11"/>
        <v/>
      </c>
      <c r="W69" s="51" t="str">
        <f t="shared" si="12"/>
        <v/>
      </c>
      <c r="X69" s="51" t="str">
        <f t="shared" si="13"/>
        <v/>
      </c>
      <c r="AC69" s="80">
        <v>65</v>
      </c>
      <c r="AD69" s="3" t="str">
        <f t="shared" si="14"/>
        <v/>
      </c>
      <c r="AE69" s="3" t="str">
        <f t="shared" ref="AE69:AE100" si="30">IFERROR(VLOOKUP(AD69,D$5:E$204,2,FALSE),"")</f>
        <v/>
      </c>
      <c r="AF69" s="3" t="str">
        <f t="shared" ref="AF69:AF100" si="31">IFERROR(VLOOKUP(AD69,D$5:F$205,3,FALSE),"")</f>
        <v/>
      </c>
      <c r="AG69" s="5" t="str">
        <f t="shared" si="15"/>
        <v/>
      </c>
    </row>
    <row r="70" spans="1:33" x14ac:dyDescent="0.3">
      <c r="A70">
        <f t="shared" ref="A70:A133" si="32">H70*1000</f>
        <v>0</v>
      </c>
      <c r="B70">
        <f t="shared" ref="B70:B133" si="33">N70*1000</f>
        <v>0</v>
      </c>
      <c r="C70">
        <f t="shared" ref="C70:C133" si="34">T70*1000</f>
        <v>0</v>
      </c>
      <c r="D70" s="46">
        <f>Anmeldung!A70</f>
        <v>66</v>
      </c>
      <c r="E70" s="42" t="str">
        <f>IF(Anmeldung!B70=0,"",(Anmeldung!B70))</f>
        <v/>
      </c>
      <c r="F70" s="42" t="str">
        <f>IF(Anmeldung!C70=0,"",Anmeldung!C70)</f>
        <v/>
      </c>
      <c r="G70" s="84" t="e">
        <f>IF(VLOOKUP(F70,Anmeldung!C70:D269,2,FALSE)=0," ",VLOOKUP(F70,Anmeldung!C70:D269,2,FALSE))</f>
        <v>#N/A</v>
      </c>
      <c r="H70" s="90"/>
      <c r="I70" t="str">
        <f t="shared" ref="I70:I133" si="35">IFERROR(VLOOKUP(2000,A70:D70,4,FALSE),"")</f>
        <v/>
      </c>
      <c r="J70" s="7" t="str">
        <f t="shared" ref="J70:J133" si="36">IFERROR(SMALL(I$5:I$204,(ROW(I66))),"")</f>
        <v/>
      </c>
      <c r="K70" s="3" t="str">
        <f t="shared" si="26"/>
        <v/>
      </c>
      <c r="L70" s="3" t="str">
        <f t="shared" si="27"/>
        <v/>
      </c>
      <c r="M70" s="78" t="e">
        <f t="shared" ref="M70:M133" si="37">IF(VLOOKUP(L70,F70:G269,2,FALSE)=0," ",(VLOOKUP(L70,F70:G269,2,FALSE)))</f>
        <v>#N/A</v>
      </c>
      <c r="N70" s="90"/>
      <c r="O70" t="str">
        <f t="shared" ref="O70:O133" si="38">IFERROR(VLOOKUP(2000,B70:J70,9,FALSE),"")</f>
        <v/>
      </c>
      <c r="P70" s="7" t="str">
        <f t="shared" ref="P70:P133" si="39">IFERROR(SMALL(O$5:O$204,(ROW(O66))),"")</f>
        <v/>
      </c>
      <c r="Q70" s="3" t="str">
        <f t="shared" si="28"/>
        <v/>
      </c>
      <c r="R70" s="3" t="str">
        <f t="shared" si="29"/>
        <v/>
      </c>
      <c r="S70" s="78" t="e">
        <f t="shared" ref="S70:S133" si="40">IF(VLOOKUP(R70,F70:G269,2,FALSE)=0," ",(VLOOKUP(R70,F70:G269,2,FALSE)))</f>
        <v>#N/A</v>
      </c>
      <c r="T70" s="47"/>
      <c r="V70" s="40" t="str">
        <f t="shared" ref="V70:V133" si="41">IFERROR(VLOOKUP(1000,A70:D70,4,FALSE),"")</f>
        <v/>
      </c>
      <c r="W70" s="51" t="str">
        <f t="shared" ref="W70:W133" si="42">IFERROR(VLOOKUP(1000,B70:J70,9,FALSE),"")</f>
        <v/>
      </c>
      <c r="X70" s="51" t="str">
        <f t="shared" ref="X70:X133" si="43">IFERROR(VLOOKUP(1000,C70:P70,14,FALSE),"")</f>
        <v/>
      </c>
      <c r="AC70" s="80">
        <v>66</v>
      </c>
      <c r="AD70" s="3" t="str">
        <f t="shared" ref="AD70:AD133" si="44">IFERROR(SMALL(V$5:X$605,ROW(AC66)),"")</f>
        <v/>
      </c>
      <c r="AE70" s="3" t="str">
        <f t="shared" si="30"/>
        <v/>
      </c>
      <c r="AF70" s="3" t="str">
        <f t="shared" si="31"/>
        <v/>
      </c>
      <c r="AG70" s="5" t="str">
        <f t="shared" ref="AG70:AG133" si="45">IFERROR(VLOOKUP(AD70,D$5:G$205,4,FALSE),"")</f>
        <v/>
      </c>
    </row>
    <row r="71" spans="1:33" x14ac:dyDescent="0.3">
      <c r="A71">
        <f t="shared" si="32"/>
        <v>0</v>
      </c>
      <c r="B71">
        <f t="shared" si="33"/>
        <v>0</v>
      </c>
      <c r="C71">
        <f t="shared" si="34"/>
        <v>0</v>
      </c>
      <c r="D71" s="46">
        <f>Anmeldung!A71</f>
        <v>67</v>
      </c>
      <c r="E71" s="42" t="str">
        <f>IF(Anmeldung!B71=0,"",(Anmeldung!B71))</f>
        <v/>
      </c>
      <c r="F71" s="42" t="str">
        <f>IF(Anmeldung!C71=0,"",Anmeldung!C71)</f>
        <v/>
      </c>
      <c r="G71" s="84" t="e">
        <f>IF(VLOOKUP(F71,Anmeldung!C71:D270,2,FALSE)=0," ",VLOOKUP(F71,Anmeldung!C71:D270,2,FALSE))</f>
        <v>#N/A</v>
      </c>
      <c r="H71" s="90"/>
      <c r="I71" t="str">
        <f t="shared" si="35"/>
        <v/>
      </c>
      <c r="J71" s="7" t="str">
        <f t="shared" si="36"/>
        <v/>
      </c>
      <c r="K71" s="3" t="str">
        <f t="shared" si="26"/>
        <v/>
      </c>
      <c r="L71" s="3" t="str">
        <f t="shared" si="27"/>
        <v/>
      </c>
      <c r="M71" s="78" t="e">
        <f t="shared" si="37"/>
        <v>#N/A</v>
      </c>
      <c r="N71" s="90"/>
      <c r="O71" t="str">
        <f t="shared" si="38"/>
        <v/>
      </c>
      <c r="P71" s="7" t="str">
        <f t="shared" si="39"/>
        <v/>
      </c>
      <c r="Q71" s="3" t="str">
        <f t="shared" si="28"/>
        <v/>
      </c>
      <c r="R71" s="3" t="str">
        <f t="shared" si="29"/>
        <v/>
      </c>
      <c r="S71" s="78" t="e">
        <f t="shared" si="40"/>
        <v>#N/A</v>
      </c>
      <c r="T71" s="47"/>
      <c r="V71" s="40" t="str">
        <f t="shared" si="41"/>
        <v/>
      </c>
      <c r="W71" s="51" t="str">
        <f t="shared" si="42"/>
        <v/>
      </c>
      <c r="X71" s="51" t="str">
        <f t="shared" si="43"/>
        <v/>
      </c>
      <c r="AC71" s="80">
        <v>67</v>
      </c>
      <c r="AD71" s="3" t="str">
        <f t="shared" si="44"/>
        <v/>
      </c>
      <c r="AE71" s="3" t="str">
        <f t="shared" si="30"/>
        <v/>
      </c>
      <c r="AF71" s="3" t="str">
        <f t="shared" si="31"/>
        <v/>
      </c>
      <c r="AG71" s="5" t="str">
        <f t="shared" si="45"/>
        <v/>
      </c>
    </row>
    <row r="72" spans="1:33" x14ac:dyDescent="0.3">
      <c r="A72">
        <f t="shared" si="32"/>
        <v>0</v>
      </c>
      <c r="B72">
        <f t="shared" si="33"/>
        <v>0</v>
      </c>
      <c r="C72">
        <f t="shared" si="34"/>
        <v>0</v>
      </c>
      <c r="D72" s="46">
        <f>Anmeldung!A72</f>
        <v>68</v>
      </c>
      <c r="E72" s="42" t="str">
        <f>IF(Anmeldung!B72=0,"",(Anmeldung!B72))</f>
        <v/>
      </c>
      <c r="F72" s="42" t="str">
        <f>IF(Anmeldung!C72=0,"",Anmeldung!C72)</f>
        <v/>
      </c>
      <c r="G72" s="84" t="e">
        <f>IF(VLOOKUP(F72,Anmeldung!C72:D271,2,FALSE)=0," ",VLOOKUP(F72,Anmeldung!C72:D271,2,FALSE))</f>
        <v>#N/A</v>
      </c>
      <c r="H72" s="90"/>
      <c r="I72" t="str">
        <f t="shared" si="35"/>
        <v/>
      </c>
      <c r="J72" s="7" t="str">
        <f t="shared" si="36"/>
        <v/>
      </c>
      <c r="K72" s="3" t="str">
        <f t="shared" si="26"/>
        <v/>
      </c>
      <c r="L72" s="3" t="str">
        <f t="shared" si="27"/>
        <v/>
      </c>
      <c r="M72" s="78" t="e">
        <f t="shared" si="37"/>
        <v>#N/A</v>
      </c>
      <c r="N72" s="90"/>
      <c r="O72" t="str">
        <f t="shared" si="38"/>
        <v/>
      </c>
      <c r="P72" s="7" t="str">
        <f t="shared" si="39"/>
        <v/>
      </c>
      <c r="Q72" s="3" t="str">
        <f t="shared" si="28"/>
        <v/>
      </c>
      <c r="R72" s="3" t="str">
        <f t="shared" si="29"/>
        <v/>
      </c>
      <c r="S72" s="78" t="e">
        <f t="shared" si="40"/>
        <v>#N/A</v>
      </c>
      <c r="T72" s="47"/>
      <c r="V72" s="40" t="str">
        <f t="shared" si="41"/>
        <v/>
      </c>
      <c r="W72" s="51" t="str">
        <f t="shared" si="42"/>
        <v/>
      </c>
      <c r="X72" s="51" t="str">
        <f t="shared" si="43"/>
        <v/>
      </c>
      <c r="AC72" s="80">
        <v>68</v>
      </c>
      <c r="AD72" s="3" t="str">
        <f t="shared" si="44"/>
        <v/>
      </c>
      <c r="AE72" s="3" t="str">
        <f t="shared" si="30"/>
        <v/>
      </c>
      <c r="AF72" s="3" t="str">
        <f t="shared" si="31"/>
        <v/>
      </c>
      <c r="AG72" s="5" t="str">
        <f t="shared" si="45"/>
        <v/>
      </c>
    </row>
    <row r="73" spans="1:33" x14ac:dyDescent="0.3">
      <c r="A73">
        <f t="shared" si="32"/>
        <v>0</v>
      </c>
      <c r="B73">
        <f t="shared" si="33"/>
        <v>0</v>
      </c>
      <c r="C73">
        <f t="shared" si="34"/>
        <v>0</v>
      </c>
      <c r="D73" s="46">
        <f>Anmeldung!A73</f>
        <v>69</v>
      </c>
      <c r="E73" s="42" t="str">
        <f>IF(Anmeldung!B73=0,"",(Anmeldung!B73))</f>
        <v/>
      </c>
      <c r="F73" s="42" t="str">
        <f>IF(Anmeldung!C73=0,"",Anmeldung!C73)</f>
        <v/>
      </c>
      <c r="G73" s="84" t="e">
        <f>IF(VLOOKUP(F73,Anmeldung!C73:D272,2,FALSE)=0," ",VLOOKUP(F73,Anmeldung!C73:D272,2,FALSE))</f>
        <v>#N/A</v>
      </c>
      <c r="H73" s="90"/>
      <c r="I73" t="str">
        <f t="shared" si="35"/>
        <v/>
      </c>
      <c r="J73" s="7" t="str">
        <f t="shared" si="36"/>
        <v/>
      </c>
      <c r="K73" s="3" t="str">
        <f t="shared" si="26"/>
        <v/>
      </c>
      <c r="L73" s="3" t="str">
        <f t="shared" si="27"/>
        <v/>
      </c>
      <c r="M73" s="78" t="e">
        <f t="shared" si="37"/>
        <v>#N/A</v>
      </c>
      <c r="N73" s="90"/>
      <c r="O73" t="str">
        <f t="shared" si="38"/>
        <v/>
      </c>
      <c r="P73" s="7" t="str">
        <f t="shared" si="39"/>
        <v/>
      </c>
      <c r="Q73" s="3" t="str">
        <f t="shared" si="28"/>
        <v/>
      </c>
      <c r="R73" s="3" t="str">
        <f t="shared" si="29"/>
        <v/>
      </c>
      <c r="S73" s="78" t="e">
        <f t="shared" si="40"/>
        <v>#N/A</v>
      </c>
      <c r="T73" s="47"/>
      <c r="V73" s="40" t="str">
        <f t="shared" si="41"/>
        <v/>
      </c>
      <c r="W73" s="51" t="str">
        <f t="shared" si="42"/>
        <v/>
      </c>
      <c r="X73" s="51" t="str">
        <f t="shared" si="43"/>
        <v/>
      </c>
      <c r="AC73" s="80">
        <v>69</v>
      </c>
      <c r="AD73" s="3" t="str">
        <f t="shared" si="44"/>
        <v/>
      </c>
      <c r="AE73" s="3" t="str">
        <f t="shared" si="30"/>
        <v/>
      </c>
      <c r="AF73" s="3" t="str">
        <f t="shared" si="31"/>
        <v/>
      </c>
      <c r="AG73" s="5" t="str">
        <f t="shared" si="45"/>
        <v/>
      </c>
    </row>
    <row r="74" spans="1:33" x14ac:dyDescent="0.3">
      <c r="A74">
        <f t="shared" si="32"/>
        <v>0</v>
      </c>
      <c r="B74">
        <f t="shared" si="33"/>
        <v>0</v>
      </c>
      <c r="C74">
        <f t="shared" si="34"/>
        <v>0</v>
      </c>
      <c r="D74" s="46">
        <f>Anmeldung!A74</f>
        <v>70</v>
      </c>
      <c r="E74" s="42" t="str">
        <f>IF(Anmeldung!B74=0,"",(Anmeldung!B74))</f>
        <v/>
      </c>
      <c r="F74" s="42" t="str">
        <f>IF(Anmeldung!C74=0,"",Anmeldung!C74)</f>
        <v/>
      </c>
      <c r="G74" s="84" t="e">
        <f>IF(VLOOKUP(F74,Anmeldung!C74:D273,2,FALSE)=0," ",VLOOKUP(F74,Anmeldung!C74:D273,2,FALSE))</f>
        <v>#N/A</v>
      </c>
      <c r="H74" s="90"/>
      <c r="I74" t="str">
        <f t="shared" si="35"/>
        <v/>
      </c>
      <c r="J74" s="7" t="str">
        <f t="shared" si="36"/>
        <v/>
      </c>
      <c r="K74" s="3" t="str">
        <f t="shared" si="26"/>
        <v/>
      </c>
      <c r="L74" s="3" t="str">
        <f t="shared" si="27"/>
        <v/>
      </c>
      <c r="M74" s="78" t="e">
        <f t="shared" si="37"/>
        <v>#N/A</v>
      </c>
      <c r="N74" s="90"/>
      <c r="O74" t="str">
        <f t="shared" si="38"/>
        <v/>
      </c>
      <c r="P74" s="7" t="str">
        <f t="shared" si="39"/>
        <v/>
      </c>
      <c r="Q74" s="3" t="str">
        <f t="shared" si="28"/>
        <v/>
      </c>
      <c r="R74" s="3" t="str">
        <f t="shared" si="29"/>
        <v/>
      </c>
      <c r="S74" s="78" t="e">
        <f t="shared" si="40"/>
        <v>#N/A</v>
      </c>
      <c r="T74" s="47"/>
      <c r="V74" s="40" t="str">
        <f t="shared" si="41"/>
        <v/>
      </c>
      <c r="W74" s="51" t="str">
        <f t="shared" si="42"/>
        <v/>
      </c>
      <c r="X74" s="51" t="str">
        <f t="shared" si="43"/>
        <v/>
      </c>
      <c r="AC74" s="80">
        <v>70</v>
      </c>
      <c r="AD74" s="3" t="str">
        <f t="shared" si="44"/>
        <v/>
      </c>
      <c r="AE74" s="3" t="str">
        <f t="shared" si="30"/>
        <v/>
      </c>
      <c r="AF74" s="3" t="str">
        <f t="shared" si="31"/>
        <v/>
      </c>
      <c r="AG74" s="5" t="str">
        <f t="shared" si="45"/>
        <v/>
      </c>
    </row>
    <row r="75" spans="1:33" x14ac:dyDescent="0.3">
      <c r="A75">
        <f t="shared" si="32"/>
        <v>0</v>
      </c>
      <c r="B75">
        <f t="shared" si="33"/>
        <v>0</v>
      </c>
      <c r="C75">
        <f t="shared" si="34"/>
        <v>0</v>
      </c>
      <c r="D75" s="46">
        <f>Anmeldung!A75</f>
        <v>71</v>
      </c>
      <c r="E75" s="42" t="str">
        <f>IF(Anmeldung!B75=0,"",(Anmeldung!B75))</f>
        <v/>
      </c>
      <c r="F75" s="42" t="str">
        <f>IF(Anmeldung!C75=0,"",Anmeldung!C75)</f>
        <v/>
      </c>
      <c r="G75" s="84" t="e">
        <f>IF(VLOOKUP(F75,Anmeldung!C75:D274,2,FALSE)=0," ",VLOOKUP(F75,Anmeldung!C75:D274,2,FALSE))</f>
        <v>#N/A</v>
      </c>
      <c r="H75" s="90"/>
      <c r="I75" t="str">
        <f t="shared" si="35"/>
        <v/>
      </c>
      <c r="J75" s="7" t="str">
        <f t="shared" si="36"/>
        <v/>
      </c>
      <c r="K75" s="3" t="str">
        <f t="shared" si="26"/>
        <v/>
      </c>
      <c r="L75" s="3" t="str">
        <f t="shared" si="27"/>
        <v/>
      </c>
      <c r="M75" s="78" t="e">
        <f t="shared" si="37"/>
        <v>#N/A</v>
      </c>
      <c r="N75" s="90"/>
      <c r="O75" t="str">
        <f t="shared" si="38"/>
        <v/>
      </c>
      <c r="P75" s="7" t="str">
        <f t="shared" si="39"/>
        <v/>
      </c>
      <c r="Q75" s="3" t="str">
        <f t="shared" si="28"/>
        <v/>
      </c>
      <c r="R75" s="3" t="str">
        <f t="shared" si="29"/>
        <v/>
      </c>
      <c r="S75" s="78" t="e">
        <f t="shared" si="40"/>
        <v>#N/A</v>
      </c>
      <c r="T75" s="47"/>
      <c r="V75" s="40" t="str">
        <f t="shared" si="41"/>
        <v/>
      </c>
      <c r="W75" s="51" t="str">
        <f t="shared" si="42"/>
        <v/>
      </c>
      <c r="X75" s="51" t="str">
        <f t="shared" si="43"/>
        <v/>
      </c>
      <c r="AC75" s="80">
        <v>71</v>
      </c>
      <c r="AD75" s="3" t="str">
        <f t="shared" si="44"/>
        <v/>
      </c>
      <c r="AE75" s="3" t="str">
        <f t="shared" si="30"/>
        <v/>
      </c>
      <c r="AF75" s="3" t="str">
        <f t="shared" si="31"/>
        <v/>
      </c>
      <c r="AG75" s="5" t="str">
        <f t="shared" si="45"/>
        <v/>
      </c>
    </row>
    <row r="76" spans="1:33" x14ac:dyDescent="0.3">
      <c r="A76">
        <f t="shared" si="32"/>
        <v>0</v>
      </c>
      <c r="B76">
        <f t="shared" si="33"/>
        <v>0</v>
      </c>
      <c r="C76">
        <f t="shared" si="34"/>
        <v>0</v>
      </c>
      <c r="D76" s="46">
        <f>Anmeldung!A76</f>
        <v>72</v>
      </c>
      <c r="E76" s="42" t="str">
        <f>IF(Anmeldung!B76=0,"",(Anmeldung!B76))</f>
        <v/>
      </c>
      <c r="F76" s="42" t="str">
        <f>IF(Anmeldung!C76=0,"",Anmeldung!C76)</f>
        <v/>
      </c>
      <c r="G76" s="84" t="e">
        <f>IF(VLOOKUP(F76,Anmeldung!C76:D275,2,FALSE)=0," ",VLOOKUP(F76,Anmeldung!C76:D275,2,FALSE))</f>
        <v>#N/A</v>
      </c>
      <c r="H76" s="90"/>
      <c r="I76" t="str">
        <f t="shared" si="35"/>
        <v/>
      </c>
      <c r="J76" s="7" t="str">
        <f t="shared" si="36"/>
        <v/>
      </c>
      <c r="K76" s="3" t="str">
        <f t="shared" si="26"/>
        <v/>
      </c>
      <c r="L76" s="3" t="str">
        <f t="shared" si="27"/>
        <v/>
      </c>
      <c r="M76" s="78" t="e">
        <f t="shared" si="37"/>
        <v>#N/A</v>
      </c>
      <c r="N76" s="90"/>
      <c r="O76" t="str">
        <f t="shared" si="38"/>
        <v/>
      </c>
      <c r="P76" s="7" t="str">
        <f t="shared" si="39"/>
        <v/>
      </c>
      <c r="Q76" s="3" t="str">
        <f t="shared" si="28"/>
        <v/>
      </c>
      <c r="R76" s="3" t="str">
        <f t="shared" si="29"/>
        <v/>
      </c>
      <c r="S76" s="78" t="e">
        <f t="shared" si="40"/>
        <v>#N/A</v>
      </c>
      <c r="T76" s="47"/>
      <c r="V76" s="40" t="str">
        <f t="shared" si="41"/>
        <v/>
      </c>
      <c r="W76" s="51" t="str">
        <f t="shared" si="42"/>
        <v/>
      </c>
      <c r="X76" s="51" t="str">
        <f t="shared" si="43"/>
        <v/>
      </c>
      <c r="AC76" s="80">
        <v>72</v>
      </c>
      <c r="AD76" s="3" t="str">
        <f t="shared" si="44"/>
        <v/>
      </c>
      <c r="AE76" s="3" t="str">
        <f t="shared" si="30"/>
        <v/>
      </c>
      <c r="AF76" s="3" t="str">
        <f t="shared" si="31"/>
        <v/>
      </c>
      <c r="AG76" s="5" t="str">
        <f t="shared" si="45"/>
        <v/>
      </c>
    </row>
    <row r="77" spans="1:33" x14ac:dyDescent="0.3">
      <c r="A77">
        <f t="shared" si="32"/>
        <v>0</v>
      </c>
      <c r="B77">
        <f t="shared" si="33"/>
        <v>0</v>
      </c>
      <c r="C77">
        <f t="shared" si="34"/>
        <v>0</v>
      </c>
      <c r="D77" s="46">
        <f>Anmeldung!A77</f>
        <v>73</v>
      </c>
      <c r="E77" s="42" t="str">
        <f>IF(Anmeldung!B77=0,"",(Anmeldung!B77))</f>
        <v/>
      </c>
      <c r="F77" s="42" t="str">
        <f>IF(Anmeldung!C77=0,"",Anmeldung!C77)</f>
        <v/>
      </c>
      <c r="G77" s="84" t="e">
        <f>IF(VLOOKUP(F77,Anmeldung!C77:D276,2,FALSE)=0," ",VLOOKUP(F77,Anmeldung!C77:D276,2,FALSE))</f>
        <v>#N/A</v>
      </c>
      <c r="H77" s="90"/>
      <c r="I77" t="str">
        <f t="shared" si="35"/>
        <v/>
      </c>
      <c r="J77" s="7" t="str">
        <f t="shared" si="36"/>
        <v/>
      </c>
      <c r="K77" s="3" t="str">
        <f t="shared" si="26"/>
        <v/>
      </c>
      <c r="L77" s="3" t="str">
        <f t="shared" si="27"/>
        <v/>
      </c>
      <c r="M77" s="78" t="e">
        <f t="shared" si="37"/>
        <v>#N/A</v>
      </c>
      <c r="N77" s="90"/>
      <c r="O77" t="str">
        <f t="shared" si="38"/>
        <v/>
      </c>
      <c r="P77" s="7" t="str">
        <f t="shared" si="39"/>
        <v/>
      </c>
      <c r="Q77" s="3" t="str">
        <f t="shared" si="28"/>
        <v/>
      </c>
      <c r="R77" s="3" t="str">
        <f t="shared" si="29"/>
        <v/>
      </c>
      <c r="S77" s="78" t="e">
        <f t="shared" si="40"/>
        <v>#N/A</v>
      </c>
      <c r="T77" s="47"/>
      <c r="V77" s="40" t="str">
        <f t="shared" si="41"/>
        <v/>
      </c>
      <c r="W77" s="51" t="str">
        <f t="shared" si="42"/>
        <v/>
      </c>
      <c r="X77" s="51" t="str">
        <f t="shared" si="43"/>
        <v/>
      </c>
      <c r="AC77" s="80">
        <v>73</v>
      </c>
      <c r="AD77" s="3" t="str">
        <f t="shared" si="44"/>
        <v/>
      </c>
      <c r="AE77" s="3" t="str">
        <f t="shared" si="30"/>
        <v/>
      </c>
      <c r="AF77" s="3" t="str">
        <f t="shared" si="31"/>
        <v/>
      </c>
      <c r="AG77" s="5" t="str">
        <f t="shared" si="45"/>
        <v/>
      </c>
    </row>
    <row r="78" spans="1:33" x14ac:dyDescent="0.3">
      <c r="A78">
        <f t="shared" si="32"/>
        <v>0</v>
      </c>
      <c r="B78">
        <f t="shared" si="33"/>
        <v>0</v>
      </c>
      <c r="C78">
        <f t="shared" si="34"/>
        <v>0</v>
      </c>
      <c r="D78" s="46">
        <f>Anmeldung!A78</f>
        <v>74</v>
      </c>
      <c r="E78" s="42" t="str">
        <f>IF(Anmeldung!B78=0,"",(Anmeldung!B78))</f>
        <v/>
      </c>
      <c r="F78" s="42" t="str">
        <f>IF(Anmeldung!C78=0,"",Anmeldung!C78)</f>
        <v/>
      </c>
      <c r="G78" s="84" t="e">
        <f>IF(VLOOKUP(F78,Anmeldung!C78:D277,2,FALSE)=0," ",VLOOKUP(F78,Anmeldung!C78:D277,2,FALSE))</f>
        <v>#N/A</v>
      </c>
      <c r="H78" s="90"/>
      <c r="I78" t="str">
        <f t="shared" si="35"/>
        <v/>
      </c>
      <c r="J78" s="7" t="str">
        <f t="shared" si="36"/>
        <v/>
      </c>
      <c r="K78" s="3" t="str">
        <f t="shared" si="26"/>
        <v/>
      </c>
      <c r="L78" s="3" t="str">
        <f t="shared" si="27"/>
        <v/>
      </c>
      <c r="M78" s="78" t="e">
        <f t="shared" si="37"/>
        <v>#N/A</v>
      </c>
      <c r="N78" s="90"/>
      <c r="O78" t="str">
        <f t="shared" si="38"/>
        <v/>
      </c>
      <c r="P78" s="7" t="str">
        <f t="shared" si="39"/>
        <v/>
      </c>
      <c r="Q78" s="3" t="str">
        <f t="shared" si="28"/>
        <v/>
      </c>
      <c r="R78" s="3" t="str">
        <f t="shared" si="29"/>
        <v/>
      </c>
      <c r="S78" s="78" t="e">
        <f t="shared" si="40"/>
        <v>#N/A</v>
      </c>
      <c r="T78" s="47"/>
      <c r="V78" s="40" t="str">
        <f t="shared" si="41"/>
        <v/>
      </c>
      <c r="W78" s="51" t="str">
        <f t="shared" si="42"/>
        <v/>
      </c>
      <c r="X78" s="51" t="str">
        <f t="shared" si="43"/>
        <v/>
      </c>
      <c r="AC78" s="80">
        <v>74</v>
      </c>
      <c r="AD78" s="3" t="str">
        <f t="shared" si="44"/>
        <v/>
      </c>
      <c r="AE78" s="3" t="str">
        <f t="shared" si="30"/>
        <v/>
      </c>
      <c r="AF78" s="3" t="str">
        <f t="shared" si="31"/>
        <v/>
      </c>
      <c r="AG78" s="5" t="str">
        <f t="shared" si="45"/>
        <v/>
      </c>
    </row>
    <row r="79" spans="1:33" x14ac:dyDescent="0.3">
      <c r="A79">
        <f t="shared" si="32"/>
        <v>0</v>
      </c>
      <c r="B79">
        <f t="shared" si="33"/>
        <v>0</v>
      </c>
      <c r="C79">
        <f t="shared" si="34"/>
        <v>0</v>
      </c>
      <c r="D79" s="46">
        <f>Anmeldung!A79</f>
        <v>75</v>
      </c>
      <c r="E79" s="42" t="str">
        <f>IF(Anmeldung!B79=0,"",(Anmeldung!B79))</f>
        <v/>
      </c>
      <c r="F79" s="42" t="str">
        <f>IF(Anmeldung!C79=0,"",Anmeldung!C79)</f>
        <v/>
      </c>
      <c r="G79" s="84" t="e">
        <f>IF(VLOOKUP(F79,Anmeldung!C79:D278,2,FALSE)=0," ",VLOOKUP(F79,Anmeldung!C79:D278,2,FALSE))</f>
        <v>#N/A</v>
      </c>
      <c r="H79" s="90"/>
      <c r="I79" t="str">
        <f t="shared" si="35"/>
        <v/>
      </c>
      <c r="J79" s="7" t="str">
        <f t="shared" si="36"/>
        <v/>
      </c>
      <c r="K79" s="3" t="str">
        <f t="shared" si="26"/>
        <v/>
      </c>
      <c r="L79" s="3" t="str">
        <f t="shared" si="27"/>
        <v/>
      </c>
      <c r="M79" s="78" t="e">
        <f t="shared" si="37"/>
        <v>#N/A</v>
      </c>
      <c r="N79" s="90"/>
      <c r="O79" t="str">
        <f t="shared" si="38"/>
        <v/>
      </c>
      <c r="P79" s="7" t="str">
        <f t="shared" si="39"/>
        <v/>
      </c>
      <c r="Q79" s="3" t="str">
        <f t="shared" si="28"/>
        <v/>
      </c>
      <c r="R79" s="3" t="str">
        <f t="shared" si="29"/>
        <v/>
      </c>
      <c r="S79" s="78" t="e">
        <f t="shared" si="40"/>
        <v>#N/A</v>
      </c>
      <c r="T79" s="47"/>
      <c r="V79" s="40" t="str">
        <f t="shared" si="41"/>
        <v/>
      </c>
      <c r="W79" s="51" t="str">
        <f t="shared" si="42"/>
        <v/>
      </c>
      <c r="X79" s="51" t="str">
        <f t="shared" si="43"/>
        <v/>
      </c>
      <c r="AC79" s="80">
        <v>75</v>
      </c>
      <c r="AD79" s="3" t="str">
        <f t="shared" si="44"/>
        <v/>
      </c>
      <c r="AE79" s="3" t="str">
        <f t="shared" si="30"/>
        <v/>
      </c>
      <c r="AF79" s="3" t="str">
        <f t="shared" si="31"/>
        <v/>
      </c>
      <c r="AG79" s="5" t="str">
        <f t="shared" si="45"/>
        <v/>
      </c>
    </row>
    <row r="80" spans="1:33" x14ac:dyDescent="0.3">
      <c r="A80">
        <f t="shared" si="32"/>
        <v>0</v>
      </c>
      <c r="B80">
        <f t="shared" si="33"/>
        <v>0</v>
      </c>
      <c r="C80">
        <f t="shared" si="34"/>
        <v>0</v>
      </c>
      <c r="D80" s="46">
        <f>Anmeldung!A80</f>
        <v>76</v>
      </c>
      <c r="E80" s="42" t="str">
        <f>IF(Anmeldung!B80=0,"",(Anmeldung!B80))</f>
        <v/>
      </c>
      <c r="F80" s="42" t="str">
        <f>IF(Anmeldung!C80=0,"",Anmeldung!C80)</f>
        <v/>
      </c>
      <c r="G80" s="84" t="e">
        <f>IF(VLOOKUP(F80,Anmeldung!C80:D279,2,FALSE)=0," ",VLOOKUP(F80,Anmeldung!C80:D279,2,FALSE))</f>
        <v>#N/A</v>
      </c>
      <c r="H80" s="90"/>
      <c r="I80" t="str">
        <f t="shared" si="35"/>
        <v/>
      </c>
      <c r="J80" s="7" t="str">
        <f t="shared" si="36"/>
        <v/>
      </c>
      <c r="K80" s="3" t="str">
        <f t="shared" si="26"/>
        <v/>
      </c>
      <c r="L80" s="3" t="str">
        <f t="shared" si="27"/>
        <v/>
      </c>
      <c r="M80" s="78" t="e">
        <f t="shared" si="37"/>
        <v>#N/A</v>
      </c>
      <c r="N80" s="90"/>
      <c r="O80" t="str">
        <f t="shared" si="38"/>
        <v/>
      </c>
      <c r="P80" s="7" t="str">
        <f t="shared" si="39"/>
        <v/>
      </c>
      <c r="Q80" s="3" t="str">
        <f t="shared" si="28"/>
        <v/>
      </c>
      <c r="R80" s="3" t="str">
        <f t="shared" si="29"/>
        <v/>
      </c>
      <c r="S80" s="78" t="e">
        <f t="shared" si="40"/>
        <v>#N/A</v>
      </c>
      <c r="T80" s="47"/>
      <c r="V80" s="40" t="str">
        <f t="shared" si="41"/>
        <v/>
      </c>
      <c r="W80" s="51" t="str">
        <f t="shared" si="42"/>
        <v/>
      </c>
      <c r="X80" s="51" t="str">
        <f t="shared" si="43"/>
        <v/>
      </c>
      <c r="AC80" s="80">
        <v>76</v>
      </c>
      <c r="AD80" s="3" t="str">
        <f t="shared" si="44"/>
        <v/>
      </c>
      <c r="AE80" s="3" t="str">
        <f t="shared" si="30"/>
        <v/>
      </c>
      <c r="AF80" s="3" t="str">
        <f t="shared" si="31"/>
        <v/>
      </c>
      <c r="AG80" s="5" t="str">
        <f t="shared" si="45"/>
        <v/>
      </c>
    </row>
    <row r="81" spans="1:33" x14ac:dyDescent="0.3">
      <c r="A81">
        <f t="shared" si="32"/>
        <v>0</v>
      </c>
      <c r="B81">
        <f t="shared" si="33"/>
        <v>0</v>
      </c>
      <c r="C81">
        <f t="shared" si="34"/>
        <v>0</v>
      </c>
      <c r="D81" s="46">
        <f>Anmeldung!A81</f>
        <v>77</v>
      </c>
      <c r="E81" s="42" t="str">
        <f>IF(Anmeldung!B81=0,"",(Anmeldung!B81))</f>
        <v/>
      </c>
      <c r="F81" s="42" t="str">
        <f>IF(Anmeldung!C81=0,"",Anmeldung!C81)</f>
        <v/>
      </c>
      <c r="G81" s="84" t="e">
        <f>IF(VLOOKUP(F81,Anmeldung!C81:D280,2,FALSE)=0," ",VLOOKUP(F81,Anmeldung!C81:D280,2,FALSE))</f>
        <v>#N/A</v>
      </c>
      <c r="H81" s="90"/>
      <c r="I81" t="str">
        <f t="shared" si="35"/>
        <v/>
      </c>
      <c r="J81" s="7" t="str">
        <f t="shared" si="36"/>
        <v/>
      </c>
      <c r="K81" s="3" t="str">
        <f t="shared" si="26"/>
        <v/>
      </c>
      <c r="L81" s="3" t="str">
        <f t="shared" si="27"/>
        <v/>
      </c>
      <c r="M81" s="78" t="e">
        <f t="shared" si="37"/>
        <v>#N/A</v>
      </c>
      <c r="N81" s="90"/>
      <c r="O81" t="str">
        <f t="shared" si="38"/>
        <v/>
      </c>
      <c r="P81" s="7" t="str">
        <f t="shared" si="39"/>
        <v/>
      </c>
      <c r="Q81" s="3" t="str">
        <f t="shared" si="28"/>
        <v/>
      </c>
      <c r="R81" s="3" t="str">
        <f t="shared" si="29"/>
        <v/>
      </c>
      <c r="S81" s="78" t="e">
        <f t="shared" si="40"/>
        <v>#N/A</v>
      </c>
      <c r="T81" s="47"/>
      <c r="V81" s="40" t="str">
        <f t="shared" si="41"/>
        <v/>
      </c>
      <c r="W81" s="51" t="str">
        <f t="shared" si="42"/>
        <v/>
      </c>
      <c r="X81" s="51" t="str">
        <f t="shared" si="43"/>
        <v/>
      </c>
      <c r="AC81" s="80">
        <v>77</v>
      </c>
      <c r="AD81" s="3" t="str">
        <f t="shared" si="44"/>
        <v/>
      </c>
      <c r="AE81" s="3" t="str">
        <f t="shared" si="30"/>
        <v/>
      </c>
      <c r="AF81" s="3" t="str">
        <f t="shared" si="31"/>
        <v/>
      </c>
      <c r="AG81" s="5" t="str">
        <f t="shared" si="45"/>
        <v/>
      </c>
    </row>
    <row r="82" spans="1:33" x14ac:dyDescent="0.3">
      <c r="A82">
        <f t="shared" si="32"/>
        <v>0</v>
      </c>
      <c r="B82">
        <f t="shared" si="33"/>
        <v>0</v>
      </c>
      <c r="C82">
        <f t="shared" si="34"/>
        <v>0</v>
      </c>
      <c r="D82" s="46">
        <f>Anmeldung!A82</f>
        <v>78</v>
      </c>
      <c r="E82" s="42" t="str">
        <f>IF(Anmeldung!B82=0,"",(Anmeldung!B82))</f>
        <v/>
      </c>
      <c r="F82" s="42" t="str">
        <f>IF(Anmeldung!C82=0,"",Anmeldung!C82)</f>
        <v/>
      </c>
      <c r="G82" s="84" t="e">
        <f>IF(VLOOKUP(F82,Anmeldung!C82:D281,2,FALSE)=0," ",VLOOKUP(F82,Anmeldung!C82:D281,2,FALSE))</f>
        <v>#N/A</v>
      </c>
      <c r="H82" s="90"/>
      <c r="I82" t="str">
        <f t="shared" si="35"/>
        <v/>
      </c>
      <c r="J82" s="7" t="str">
        <f t="shared" si="36"/>
        <v/>
      </c>
      <c r="K82" s="3" t="str">
        <f t="shared" si="26"/>
        <v/>
      </c>
      <c r="L82" s="3" t="str">
        <f t="shared" si="27"/>
        <v/>
      </c>
      <c r="M82" s="78" t="e">
        <f t="shared" si="37"/>
        <v>#N/A</v>
      </c>
      <c r="N82" s="90"/>
      <c r="O82" t="str">
        <f t="shared" si="38"/>
        <v/>
      </c>
      <c r="P82" s="7" t="str">
        <f t="shared" si="39"/>
        <v/>
      </c>
      <c r="Q82" s="3" t="str">
        <f t="shared" si="28"/>
        <v/>
      </c>
      <c r="R82" s="3" t="str">
        <f t="shared" si="29"/>
        <v/>
      </c>
      <c r="S82" s="78" t="e">
        <f t="shared" si="40"/>
        <v>#N/A</v>
      </c>
      <c r="T82" s="47"/>
      <c r="V82" s="40" t="str">
        <f t="shared" si="41"/>
        <v/>
      </c>
      <c r="W82" s="51" t="str">
        <f t="shared" si="42"/>
        <v/>
      </c>
      <c r="X82" s="51" t="str">
        <f t="shared" si="43"/>
        <v/>
      </c>
      <c r="AC82" s="80">
        <v>78</v>
      </c>
      <c r="AD82" s="3" t="str">
        <f t="shared" si="44"/>
        <v/>
      </c>
      <c r="AE82" s="3" t="str">
        <f t="shared" si="30"/>
        <v/>
      </c>
      <c r="AF82" s="3" t="str">
        <f t="shared" si="31"/>
        <v/>
      </c>
      <c r="AG82" s="5" t="str">
        <f t="shared" si="45"/>
        <v/>
      </c>
    </row>
    <row r="83" spans="1:33" x14ac:dyDescent="0.3">
      <c r="A83">
        <f t="shared" si="32"/>
        <v>0</v>
      </c>
      <c r="B83">
        <f t="shared" si="33"/>
        <v>0</v>
      </c>
      <c r="C83">
        <f t="shared" si="34"/>
        <v>0</v>
      </c>
      <c r="D83" s="46">
        <f>Anmeldung!A83</f>
        <v>79</v>
      </c>
      <c r="E83" s="42" t="str">
        <f>IF(Anmeldung!B83=0,"",(Anmeldung!B83))</f>
        <v/>
      </c>
      <c r="F83" s="42" t="str">
        <f>IF(Anmeldung!C83=0,"",Anmeldung!C83)</f>
        <v/>
      </c>
      <c r="G83" s="84" t="e">
        <f>IF(VLOOKUP(F83,Anmeldung!C83:D282,2,FALSE)=0," ",VLOOKUP(F83,Anmeldung!C83:D282,2,FALSE))</f>
        <v>#N/A</v>
      </c>
      <c r="H83" s="90"/>
      <c r="I83" t="str">
        <f t="shared" si="35"/>
        <v/>
      </c>
      <c r="J83" s="7" t="str">
        <f t="shared" si="36"/>
        <v/>
      </c>
      <c r="K83" s="3" t="str">
        <f t="shared" si="26"/>
        <v/>
      </c>
      <c r="L83" s="3" t="str">
        <f t="shared" si="27"/>
        <v/>
      </c>
      <c r="M83" s="78" t="e">
        <f t="shared" si="37"/>
        <v>#N/A</v>
      </c>
      <c r="N83" s="90"/>
      <c r="O83" t="str">
        <f t="shared" si="38"/>
        <v/>
      </c>
      <c r="P83" s="7" t="str">
        <f t="shared" si="39"/>
        <v/>
      </c>
      <c r="Q83" s="3" t="str">
        <f t="shared" si="28"/>
        <v/>
      </c>
      <c r="R83" s="3" t="str">
        <f t="shared" si="29"/>
        <v/>
      </c>
      <c r="S83" s="78" t="e">
        <f t="shared" si="40"/>
        <v>#N/A</v>
      </c>
      <c r="T83" s="47"/>
      <c r="V83" s="40" t="str">
        <f t="shared" si="41"/>
        <v/>
      </c>
      <c r="W83" s="51" t="str">
        <f t="shared" si="42"/>
        <v/>
      </c>
      <c r="X83" s="51" t="str">
        <f t="shared" si="43"/>
        <v/>
      </c>
      <c r="AC83" s="80">
        <v>79</v>
      </c>
      <c r="AD83" s="3" t="str">
        <f t="shared" si="44"/>
        <v/>
      </c>
      <c r="AE83" s="3" t="str">
        <f t="shared" si="30"/>
        <v/>
      </c>
      <c r="AF83" s="3" t="str">
        <f t="shared" si="31"/>
        <v/>
      </c>
      <c r="AG83" s="5" t="str">
        <f t="shared" si="45"/>
        <v/>
      </c>
    </row>
    <row r="84" spans="1:33" x14ac:dyDescent="0.3">
      <c r="A84">
        <f t="shared" si="32"/>
        <v>0</v>
      </c>
      <c r="B84">
        <f t="shared" si="33"/>
        <v>0</v>
      </c>
      <c r="C84">
        <f t="shared" si="34"/>
        <v>0</v>
      </c>
      <c r="D84" s="46">
        <f>Anmeldung!A84</f>
        <v>80</v>
      </c>
      <c r="E84" s="42" t="str">
        <f>IF(Anmeldung!B84=0,"",(Anmeldung!B84))</f>
        <v/>
      </c>
      <c r="F84" s="42" t="str">
        <f>IF(Anmeldung!C84=0,"",Anmeldung!C84)</f>
        <v/>
      </c>
      <c r="G84" s="84" t="e">
        <f>IF(VLOOKUP(F84,Anmeldung!C84:D283,2,FALSE)=0," ",VLOOKUP(F84,Anmeldung!C84:D283,2,FALSE))</f>
        <v>#N/A</v>
      </c>
      <c r="H84" s="90"/>
      <c r="I84" t="str">
        <f t="shared" si="35"/>
        <v/>
      </c>
      <c r="J84" s="7" t="str">
        <f t="shared" si="36"/>
        <v/>
      </c>
      <c r="K84" s="3" t="str">
        <f t="shared" si="26"/>
        <v/>
      </c>
      <c r="L84" s="3" t="str">
        <f t="shared" si="27"/>
        <v/>
      </c>
      <c r="M84" s="78" t="e">
        <f t="shared" si="37"/>
        <v>#N/A</v>
      </c>
      <c r="N84" s="90"/>
      <c r="O84" t="str">
        <f t="shared" si="38"/>
        <v/>
      </c>
      <c r="P84" s="7" t="str">
        <f t="shared" si="39"/>
        <v/>
      </c>
      <c r="Q84" s="3" t="str">
        <f t="shared" si="28"/>
        <v/>
      </c>
      <c r="R84" s="3" t="str">
        <f t="shared" si="29"/>
        <v/>
      </c>
      <c r="S84" s="78" t="e">
        <f t="shared" si="40"/>
        <v>#N/A</v>
      </c>
      <c r="T84" s="47"/>
      <c r="V84" s="40" t="str">
        <f t="shared" si="41"/>
        <v/>
      </c>
      <c r="W84" s="51" t="str">
        <f t="shared" si="42"/>
        <v/>
      </c>
      <c r="X84" s="51" t="str">
        <f t="shared" si="43"/>
        <v/>
      </c>
      <c r="AC84" s="80">
        <v>80</v>
      </c>
      <c r="AD84" s="3" t="str">
        <f t="shared" si="44"/>
        <v/>
      </c>
      <c r="AE84" s="3" t="str">
        <f t="shared" si="30"/>
        <v/>
      </c>
      <c r="AF84" s="3" t="str">
        <f t="shared" si="31"/>
        <v/>
      </c>
      <c r="AG84" s="5" t="str">
        <f t="shared" si="45"/>
        <v/>
      </c>
    </row>
    <row r="85" spans="1:33" x14ac:dyDescent="0.3">
      <c r="A85">
        <f t="shared" si="32"/>
        <v>0</v>
      </c>
      <c r="B85">
        <f t="shared" si="33"/>
        <v>0</v>
      </c>
      <c r="C85">
        <f t="shared" si="34"/>
        <v>0</v>
      </c>
      <c r="D85" s="46">
        <f>Anmeldung!A85</f>
        <v>81</v>
      </c>
      <c r="E85" s="42" t="str">
        <f>IF(Anmeldung!B85=0,"",(Anmeldung!B85))</f>
        <v/>
      </c>
      <c r="F85" s="42" t="str">
        <f>IF(Anmeldung!C85=0,"",Anmeldung!C85)</f>
        <v/>
      </c>
      <c r="G85" s="84" t="e">
        <f>IF(VLOOKUP(F85,Anmeldung!C85:D284,2,FALSE)=0," ",VLOOKUP(F85,Anmeldung!C85:D284,2,FALSE))</f>
        <v>#N/A</v>
      </c>
      <c r="H85" s="90"/>
      <c r="I85" t="str">
        <f t="shared" si="35"/>
        <v/>
      </c>
      <c r="J85" s="7" t="str">
        <f t="shared" si="36"/>
        <v/>
      </c>
      <c r="K85" s="3" t="str">
        <f t="shared" si="26"/>
        <v/>
      </c>
      <c r="L85" s="3" t="str">
        <f t="shared" si="27"/>
        <v/>
      </c>
      <c r="M85" s="78" t="e">
        <f t="shared" si="37"/>
        <v>#N/A</v>
      </c>
      <c r="N85" s="90"/>
      <c r="O85" t="str">
        <f t="shared" si="38"/>
        <v/>
      </c>
      <c r="P85" s="7" t="str">
        <f t="shared" si="39"/>
        <v/>
      </c>
      <c r="Q85" s="3" t="str">
        <f t="shared" si="28"/>
        <v/>
      </c>
      <c r="R85" s="3" t="str">
        <f t="shared" si="29"/>
        <v/>
      </c>
      <c r="S85" s="78" t="e">
        <f t="shared" si="40"/>
        <v>#N/A</v>
      </c>
      <c r="T85" s="47"/>
      <c r="V85" s="40" t="str">
        <f t="shared" si="41"/>
        <v/>
      </c>
      <c r="W85" s="51" t="str">
        <f t="shared" si="42"/>
        <v/>
      </c>
      <c r="X85" s="51" t="str">
        <f t="shared" si="43"/>
        <v/>
      </c>
      <c r="AC85" s="80">
        <v>81</v>
      </c>
      <c r="AD85" s="3" t="str">
        <f t="shared" si="44"/>
        <v/>
      </c>
      <c r="AE85" s="3" t="str">
        <f t="shared" si="30"/>
        <v/>
      </c>
      <c r="AF85" s="3" t="str">
        <f t="shared" si="31"/>
        <v/>
      </c>
      <c r="AG85" s="5" t="str">
        <f t="shared" si="45"/>
        <v/>
      </c>
    </row>
    <row r="86" spans="1:33" x14ac:dyDescent="0.3">
      <c r="A86">
        <f t="shared" si="32"/>
        <v>0</v>
      </c>
      <c r="B86">
        <f t="shared" si="33"/>
        <v>0</v>
      </c>
      <c r="C86">
        <f t="shared" si="34"/>
        <v>0</v>
      </c>
      <c r="D86" s="46">
        <f>Anmeldung!A86</f>
        <v>82</v>
      </c>
      <c r="E86" s="42" t="str">
        <f>IF(Anmeldung!B86=0,"",(Anmeldung!B86))</f>
        <v/>
      </c>
      <c r="F86" s="42" t="str">
        <f>IF(Anmeldung!C86=0,"",Anmeldung!C86)</f>
        <v/>
      </c>
      <c r="G86" s="84" t="e">
        <f>IF(VLOOKUP(F86,Anmeldung!C86:D285,2,FALSE)=0," ",VLOOKUP(F86,Anmeldung!C86:D285,2,FALSE))</f>
        <v>#N/A</v>
      </c>
      <c r="H86" s="90"/>
      <c r="I86" t="str">
        <f t="shared" si="35"/>
        <v/>
      </c>
      <c r="J86" s="7" t="str">
        <f t="shared" si="36"/>
        <v/>
      </c>
      <c r="K86" s="3" t="str">
        <f t="shared" si="26"/>
        <v/>
      </c>
      <c r="L86" s="3" t="str">
        <f t="shared" si="27"/>
        <v/>
      </c>
      <c r="M86" s="78" t="e">
        <f t="shared" si="37"/>
        <v>#N/A</v>
      </c>
      <c r="N86" s="90"/>
      <c r="O86" t="str">
        <f t="shared" si="38"/>
        <v/>
      </c>
      <c r="P86" s="7" t="str">
        <f t="shared" si="39"/>
        <v/>
      </c>
      <c r="Q86" s="3" t="str">
        <f t="shared" si="28"/>
        <v/>
      </c>
      <c r="R86" s="3" t="str">
        <f t="shared" si="29"/>
        <v/>
      </c>
      <c r="S86" s="78" t="e">
        <f t="shared" si="40"/>
        <v>#N/A</v>
      </c>
      <c r="T86" s="47"/>
      <c r="V86" s="40" t="str">
        <f t="shared" si="41"/>
        <v/>
      </c>
      <c r="W86" s="51" t="str">
        <f t="shared" si="42"/>
        <v/>
      </c>
      <c r="X86" s="51" t="str">
        <f t="shared" si="43"/>
        <v/>
      </c>
      <c r="AC86" s="80">
        <v>82</v>
      </c>
      <c r="AD86" s="3" t="str">
        <f t="shared" si="44"/>
        <v/>
      </c>
      <c r="AE86" s="3" t="str">
        <f t="shared" si="30"/>
        <v/>
      </c>
      <c r="AF86" s="3" t="str">
        <f t="shared" si="31"/>
        <v/>
      </c>
      <c r="AG86" s="5" t="str">
        <f t="shared" si="45"/>
        <v/>
      </c>
    </row>
    <row r="87" spans="1:33" x14ac:dyDescent="0.3">
      <c r="A87">
        <f t="shared" si="32"/>
        <v>0</v>
      </c>
      <c r="B87">
        <f t="shared" si="33"/>
        <v>0</v>
      </c>
      <c r="C87">
        <f t="shared" si="34"/>
        <v>0</v>
      </c>
      <c r="D87" s="46">
        <f>Anmeldung!A87</f>
        <v>83</v>
      </c>
      <c r="E87" s="42" t="str">
        <f>IF(Anmeldung!B87=0,"",(Anmeldung!B87))</f>
        <v/>
      </c>
      <c r="F87" s="42" t="str">
        <f>IF(Anmeldung!C87=0,"",Anmeldung!C87)</f>
        <v/>
      </c>
      <c r="G87" s="84" t="e">
        <f>IF(VLOOKUP(F87,Anmeldung!C87:D286,2,FALSE)=0," ",VLOOKUP(F87,Anmeldung!C87:D286,2,FALSE))</f>
        <v>#N/A</v>
      </c>
      <c r="H87" s="90"/>
      <c r="I87" t="str">
        <f t="shared" si="35"/>
        <v/>
      </c>
      <c r="J87" s="7" t="str">
        <f t="shared" si="36"/>
        <v/>
      </c>
      <c r="K87" s="3" t="str">
        <f t="shared" si="26"/>
        <v/>
      </c>
      <c r="L87" s="3" t="str">
        <f t="shared" si="27"/>
        <v/>
      </c>
      <c r="M87" s="78" t="e">
        <f t="shared" si="37"/>
        <v>#N/A</v>
      </c>
      <c r="N87" s="90"/>
      <c r="O87" t="str">
        <f t="shared" si="38"/>
        <v/>
      </c>
      <c r="P87" s="7" t="str">
        <f t="shared" si="39"/>
        <v/>
      </c>
      <c r="Q87" s="3" t="str">
        <f t="shared" si="28"/>
        <v/>
      </c>
      <c r="R87" s="3" t="str">
        <f t="shared" si="29"/>
        <v/>
      </c>
      <c r="S87" s="78" t="e">
        <f t="shared" si="40"/>
        <v>#N/A</v>
      </c>
      <c r="T87" s="47"/>
      <c r="V87" s="40" t="str">
        <f t="shared" si="41"/>
        <v/>
      </c>
      <c r="W87" s="51" t="str">
        <f t="shared" si="42"/>
        <v/>
      </c>
      <c r="X87" s="51" t="str">
        <f t="shared" si="43"/>
        <v/>
      </c>
      <c r="AC87" s="80">
        <v>83</v>
      </c>
      <c r="AD87" s="3" t="str">
        <f t="shared" si="44"/>
        <v/>
      </c>
      <c r="AE87" s="3" t="str">
        <f t="shared" si="30"/>
        <v/>
      </c>
      <c r="AF87" s="3" t="str">
        <f t="shared" si="31"/>
        <v/>
      </c>
      <c r="AG87" s="5" t="str">
        <f t="shared" si="45"/>
        <v/>
      </c>
    </row>
    <row r="88" spans="1:33" x14ac:dyDescent="0.3">
      <c r="A88">
        <f t="shared" si="32"/>
        <v>0</v>
      </c>
      <c r="B88">
        <f t="shared" si="33"/>
        <v>0</v>
      </c>
      <c r="C88">
        <f t="shared" si="34"/>
        <v>0</v>
      </c>
      <c r="D88" s="46">
        <f>Anmeldung!A88</f>
        <v>84</v>
      </c>
      <c r="E88" s="42" t="str">
        <f>IF(Anmeldung!B88=0,"",(Anmeldung!B88))</f>
        <v/>
      </c>
      <c r="F88" s="42" t="str">
        <f>IF(Anmeldung!C88=0,"",Anmeldung!C88)</f>
        <v/>
      </c>
      <c r="G88" s="84" t="e">
        <f>IF(VLOOKUP(F88,Anmeldung!C88:D287,2,FALSE)=0," ",VLOOKUP(F88,Anmeldung!C88:D287,2,FALSE))</f>
        <v>#N/A</v>
      </c>
      <c r="H88" s="90"/>
      <c r="I88" t="str">
        <f t="shared" si="35"/>
        <v/>
      </c>
      <c r="J88" s="7" t="str">
        <f t="shared" si="36"/>
        <v/>
      </c>
      <c r="K88" s="3" t="str">
        <f t="shared" si="26"/>
        <v/>
      </c>
      <c r="L88" s="3" t="str">
        <f t="shared" si="27"/>
        <v/>
      </c>
      <c r="M88" s="78" t="e">
        <f t="shared" si="37"/>
        <v>#N/A</v>
      </c>
      <c r="N88" s="90"/>
      <c r="O88" t="str">
        <f t="shared" si="38"/>
        <v/>
      </c>
      <c r="P88" s="7" t="str">
        <f t="shared" si="39"/>
        <v/>
      </c>
      <c r="Q88" s="3" t="str">
        <f t="shared" si="28"/>
        <v/>
      </c>
      <c r="R88" s="3" t="str">
        <f t="shared" si="29"/>
        <v/>
      </c>
      <c r="S88" s="78" t="e">
        <f t="shared" si="40"/>
        <v>#N/A</v>
      </c>
      <c r="T88" s="47"/>
      <c r="V88" s="40" t="str">
        <f t="shared" si="41"/>
        <v/>
      </c>
      <c r="W88" s="51" t="str">
        <f t="shared" si="42"/>
        <v/>
      </c>
      <c r="X88" s="51" t="str">
        <f t="shared" si="43"/>
        <v/>
      </c>
      <c r="AC88" s="80">
        <v>84</v>
      </c>
      <c r="AD88" s="3" t="str">
        <f t="shared" si="44"/>
        <v/>
      </c>
      <c r="AE88" s="3" t="str">
        <f t="shared" si="30"/>
        <v/>
      </c>
      <c r="AF88" s="3" t="str">
        <f t="shared" si="31"/>
        <v/>
      </c>
      <c r="AG88" s="5" t="str">
        <f t="shared" si="45"/>
        <v/>
      </c>
    </row>
    <row r="89" spans="1:33" x14ac:dyDescent="0.3">
      <c r="A89">
        <f t="shared" si="32"/>
        <v>0</v>
      </c>
      <c r="B89">
        <f t="shared" si="33"/>
        <v>0</v>
      </c>
      <c r="C89">
        <f t="shared" si="34"/>
        <v>0</v>
      </c>
      <c r="D89" s="46">
        <f>Anmeldung!A89</f>
        <v>85</v>
      </c>
      <c r="E89" s="42" t="str">
        <f>IF(Anmeldung!B89=0,"",(Anmeldung!B89))</f>
        <v/>
      </c>
      <c r="F89" s="42" t="str">
        <f>IF(Anmeldung!C89=0,"",Anmeldung!C89)</f>
        <v/>
      </c>
      <c r="G89" s="84" t="e">
        <f>IF(VLOOKUP(F89,Anmeldung!C89:D288,2,FALSE)=0," ",VLOOKUP(F89,Anmeldung!C89:D288,2,FALSE))</f>
        <v>#N/A</v>
      </c>
      <c r="H89" s="90"/>
      <c r="I89" t="str">
        <f t="shared" si="35"/>
        <v/>
      </c>
      <c r="J89" s="7" t="str">
        <f t="shared" si="36"/>
        <v/>
      </c>
      <c r="K89" s="3" t="str">
        <f t="shared" si="26"/>
        <v/>
      </c>
      <c r="L89" s="3" t="str">
        <f t="shared" si="27"/>
        <v/>
      </c>
      <c r="M89" s="78" t="e">
        <f t="shared" si="37"/>
        <v>#N/A</v>
      </c>
      <c r="N89" s="90"/>
      <c r="O89" t="str">
        <f t="shared" si="38"/>
        <v/>
      </c>
      <c r="P89" s="7" t="str">
        <f t="shared" si="39"/>
        <v/>
      </c>
      <c r="Q89" s="3" t="str">
        <f t="shared" si="28"/>
        <v/>
      </c>
      <c r="R89" s="3" t="str">
        <f t="shared" si="29"/>
        <v/>
      </c>
      <c r="S89" s="78" t="e">
        <f t="shared" si="40"/>
        <v>#N/A</v>
      </c>
      <c r="T89" s="47"/>
      <c r="V89" s="40" t="str">
        <f t="shared" si="41"/>
        <v/>
      </c>
      <c r="W89" s="51" t="str">
        <f t="shared" si="42"/>
        <v/>
      </c>
      <c r="X89" s="51" t="str">
        <f t="shared" si="43"/>
        <v/>
      </c>
      <c r="AC89" s="80">
        <v>85</v>
      </c>
      <c r="AD89" s="3" t="str">
        <f t="shared" si="44"/>
        <v/>
      </c>
      <c r="AE89" s="3" t="str">
        <f t="shared" si="30"/>
        <v/>
      </c>
      <c r="AF89" s="3" t="str">
        <f t="shared" si="31"/>
        <v/>
      </c>
      <c r="AG89" s="5" t="str">
        <f t="shared" si="45"/>
        <v/>
      </c>
    </row>
    <row r="90" spans="1:33" x14ac:dyDescent="0.3">
      <c r="A90">
        <f t="shared" si="32"/>
        <v>0</v>
      </c>
      <c r="B90">
        <f t="shared" si="33"/>
        <v>0</v>
      </c>
      <c r="C90">
        <f t="shared" si="34"/>
        <v>0</v>
      </c>
      <c r="D90" s="46">
        <f>Anmeldung!A90</f>
        <v>86</v>
      </c>
      <c r="E90" s="42" t="str">
        <f>IF(Anmeldung!B90=0,"",(Anmeldung!B90))</f>
        <v/>
      </c>
      <c r="F90" s="42" t="str">
        <f>IF(Anmeldung!C90=0,"",Anmeldung!C90)</f>
        <v/>
      </c>
      <c r="G90" s="84" t="e">
        <f>IF(VLOOKUP(F90,Anmeldung!C90:D289,2,FALSE)=0," ",VLOOKUP(F90,Anmeldung!C90:D289,2,FALSE))</f>
        <v>#N/A</v>
      </c>
      <c r="H90" s="90"/>
      <c r="I90" t="str">
        <f t="shared" si="35"/>
        <v/>
      </c>
      <c r="J90" s="7" t="str">
        <f t="shared" si="36"/>
        <v/>
      </c>
      <c r="K90" s="3" t="str">
        <f t="shared" si="26"/>
        <v/>
      </c>
      <c r="L90" s="3" t="str">
        <f t="shared" si="27"/>
        <v/>
      </c>
      <c r="M90" s="78" t="e">
        <f t="shared" si="37"/>
        <v>#N/A</v>
      </c>
      <c r="N90" s="90"/>
      <c r="O90" t="str">
        <f t="shared" si="38"/>
        <v/>
      </c>
      <c r="P90" s="7" t="str">
        <f t="shared" si="39"/>
        <v/>
      </c>
      <c r="Q90" s="3" t="str">
        <f t="shared" si="28"/>
        <v/>
      </c>
      <c r="R90" s="3" t="str">
        <f t="shared" si="29"/>
        <v/>
      </c>
      <c r="S90" s="78" t="e">
        <f t="shared" si="40"/>
        <v>#N/A</v>
      </c>
      <c r="T90" s="47"/>
      <c r="V90" s="40" t="str">
        <f t="shared" si="41"/>
        <v/>
      </c>
      <c r="W90" s="51" t="str">
        <f t="shared" si="42"/>
        <v/>
      </c>
      <c r="X90" s="51" t="str">
        <f t="shared" si="43"/>
        <v/>
      </c>
      <c r="AC90" s="80">
        <v>86</v>
      </c>
      <c r="AD90" s="3" t="str">
        <f t="shared" si="44"/>
        <v/>
      </c>
      <c r="AE90" s="3" t="str">
        <f t="shared" si="30"/>
        <v/>
      </c>
      <c r="AF90" s="3" t="str">
        <f t="shared" si="31"/>
        <v/>
      </c>
      <c r="AG90" s="5" t="str">
        <f t="shared" si="45"/>
        <v/>
      </c>
    </row>
    <row r="91" spans="1:33" x14ac:dyDescent="0.3">
      <c r="A91">
        <f t="shared" si="32"/>
        <v>0</v>
      </c>
      <c r="B91">
        <f t="shared" si="33"/>
        <v>0</v>
      </c>
      <c r="C91">
        <f t="shared" si="34"/>
        <v>0</v>
      </c>
      <c r="D91" s="46">
        <f>Anmeldung!A91</f>
        <v>87</v>
      </c>
      <c r="E91" s="42" t="str">
        <f>IF(Anmeldung!B91=0,"",(Anmeldung!B91))</f>
        <v/>
      </c>
      <c r="F91" s="42" t="str">
        <f>IF(Anmeldung!C91=0,"",Anmeldung!C91)</f>
        <v/>
      </c>
      <c r="G91" s="84" t="e">
        <f>IF(VLOOKUP(F91,Anmeldung!C91:D290,2,FALSE)=0," ",VLOOKUP(F91,Anmeldung!C91:D290,2,FALSE))</f>
        <v>#N/A</v>
      </c>
      <c r="H91" s="90"/>
      <c r="I91" t="str">
        <f t="shared" si="35"/>
        <v/>
      </c>
      <c r="J91" s="7" t="str">
        <f t="shared" si="36"/>
        <v/>
      </c>
      <c r="K91" s="3" t="str">
        <f t="shared" si="26"/>
        <v/>
      </c>
      <c r="L91" s="3" t="str">
        <f t="shared" si="27"/>
        <v/>
      </c>
      <c r="M91" s="78" t="e">
        <f t="shared" si="37"/>
        <v>#N/A</v>
      </c>
      <c r="N91" s="90"/>
      <c r="O91" t="str">
        <f t="shared" si="38"/>
        <v/>
      </c>
      <c r="P91" s="7" t="str">
        <f t="shared" si="39"/>
        <v/>
      </c>
      <c r="Q91" s="3" t="str">
        <f t="shared" si="28"/>
        <v/>
      </c>
      <c r="R91" s="3" t="str">
        <f t="shared" si="29"/>
        <v/>
      </c>
      <c r="S91" s="78" t="e">
        <f t="shared" si="40"/>
        <v>#N/A</v>
      </c>
      <c r="T91" s="47"/>
      <c r="V91" s="40" t="str">
        <f t="shared" si="41"/>
        <v/>
      </c>
      <c r="W91" s="51" t="str">
        <f t="shared" si="42"/>
        <v/>
      </c>
      <c r="X91" s="51" t="str">
        <f t="shared" si="43"/>
        <v/>
      </c>
      <c r="AC91" s="80">
        <v>87</v>
      </c>
      <c r="AD91" s="3" t="str">
        <f t="shared" si="44"/>
        <v/>
      </c>
      <c r="AE91" s="3" t="str">
        <f t="shared" si="30"/>
        <v/>
      </c>
      <c r="AF91" s="3" t="str">
        <f t="shared" si="31"/>
        <v/>
      </c>
      <c r="AG91" s="5" t="str">
        <f t="shared" si="45"/>
        <v/>
      </c>
    </row>
    <row r="92" spans="1:33" x14ac:dyDescent="0.3">
      <c r="A92">
        <f t="shared" si="32"/>
        <v>0</v>
      </c>
      <c r="B92">
        <f t="shared" si="33"/>
        <v>0</v>
      </c>
      <c r="C92">
        <f t="shared" si="34"/>
        <v>0</v>
      </c>
      <c r="D92" s="46">
        <f>Anmeldung!A92</f>
        <v>88</v>
      </c>
      <c r="E92" s="42" t="str">
        <f>IF(Anmeldung!B92=0,"",(Anmeldung!B92))</f>
        <v/>
      </c>
      <c r="F92" s="42" t="str">
        <f>IF(Anmeldung!C92=0,"",Anmeldung!C92)</f>
        <v/>
      </c>
      <c r="G92" s="84" t="e">
        <f>IF(VLOOKUP(F92,Anmeldung!C92:D291,2,FALSE)=0," ",VLOOKUP(F92,Anmeldung!C92:D291,2,FALSE))</f>
        <v>#N/A</v>
      </c>
      <c r="H92" s="90"/>
      <c r="I92" t="str">
        <f t="shared" si="35"/>
        <v/>
      </c>
      <c r="J92" s="7" t="str">
        <f t="shared" si="36"/>
        <v/>
      </c>
      <c r="K92" s="3" t="str">
        <f t="shared" si="26"/>
        <v/>
      </c>
      <c r="L92" s="3" t="str">
        <f t="shared" si="27"/>
        <v/>
      </c>
      <c r="M92" s="78" t="e">
        <f t="shared" si="37"/>
        <v>#N/A</v>
      </c>
      <c r="N92" s="90"/>
      <c r="O92" t="str">
        <f t="shared" si="38"/>
        <v/>
      </c>
      <c r="P92" s="7" t="str">
        <f t="shared" si="39"/>
        <v/>
      </c>
      <c r="Q92" s="3" t="str">
        <f t="shared" si="28"/>
        <v/>
      </c>
      <c r="R92" s="3" t="str">
        <f t="shared" si="29"/>
        <v/>
      </c>
      <c r="S92" s="78" t="e">
        <f t="shared" si="40"/>
        <v>#N/A</v>
      </c>
      <c r="T92" s="47"/>
      <c r="V92" s="40" t="str">
        <f t="shared" si="41"/>
        <v/>
      </c>
      <c r="W92" s="51" t="str">
        <f t="shared" si="42"/>
        <v/>
      </c>
      <c r="X92" s="51" t="str">
        <f t="shared" si="43"/>
        <v/>
      </c>
      <c r="AC92" s="80">
        <v>88</v>
      </c>
      <c r="AD92" s="3" t="str">
        <f t="shared" si="44"/>
        <v/>
      </c>
      <c r="AE92" s="3" t="str">
        <f t="shared" si="30"/>
        <v/>
      </c>
      <c r="AF92" s="3" t="str">
        <f t="shared" si="31"/>
        <v/>
      </c>
      <c r="AG92" s="5" t="str">
        <f t="shared" si="45"/>
        <v/>
      </c>
    </row>
    <row r="93" spans="1:33" x14ac:dyDescent="0.3">
      <c r="A93">
        <f t="shared" si="32"/>
        <v>0</v>
      </c>
      <c r="B93">
        <f t="shared" si="33"/>
        <v>0</v>
      </c>
      <c r="C93">
        <f t="shared" si="34"/>
        <v>0</v>
      </c>
      <c r="D93" s="46">
        <f>Anmeldung!A93</f>
        <v>89</v>
      </c>
      <c r="E93" s="42" t="str">
        <f>IF(Anmeldung!B93=0,"",(Anmeldung!B93))</f>
        <v/>
      </c>
      <c r="F93" s="42" t="str">
        <f>IF(Anmeldung!C93=0,"",Anmeldung!C93)</f>
        <v/>
      </c>
      <c r="G93" s="84" t="e">
        <f>IF(VLOOKUP(F93,Anmeldung!C93:D292,2,FALSE)=0," ",VLOOKUP(F93,Anmeldung!C93:D292,2,FALSE))</f>
        <v>#N/A</v>
      </c>
      <c r="H93" s="90"/>
      <c r="I93" t="str">
        <f t="shared" si="35"/>
        <v/>
      </c>
      <c r="J93" s="7" t="str">
        <f t="shared" si="36"/>
        <v/>
      </c>
      <c r="K93" s="3" t="str">
        <f t="shared" si="26"/>
        <v/>
      </c>
      <c r="L93" s="3" t="str">
        <f t="shared" si="27"/>
        <v/>
      </c>
      <c r="M93" s="78" t="e">
        <f t="shared" si="37"/>
        <v>#N/A</v>
      </c>
      <c r="N93" s="90"/>
      <c r="O93" t="str">
        <f t="shared" si="38"/>
        <v/>
      </c>
      <c r="P93" s="7" t="str">
        <f t="shared" si="39"/>
        <v/>
      </c>
      <c r="Q93" s="3" t="str">
        <f t="shared" si="28"/>
        <v/>
      </c>
      <c r="R93" s="3" t="str">
        <f t="shared" si="29"/>
        <v/>
      </c>
      <c r="S93" s="78" t="e">
        <f t="shared" si="40"/>
        <v>#N/A</v>
      </c>
      <c r="T93" s="47"/>
      <c r="V93" s="40" t="str">
        <f t="shared" si="41"/>
        <v/>
      </c>
      <c r="W93" s="51" t="str">
        <f t="shared" si="42"/>
        <v/>
      </c>
      <c r="X93" s="51" t="str">
        <f t="shared" si="43"/>
        <v/>
      </c>
      <c r="AC93" s="80">
        <v>89</v>
      </c>
      <c r="AD93" s="3" t="str">
        <f t="shared" si="44"/>
        <v/>
      </c>
      <c r="AE93" s="3" t="str">
        <f t="shared" si="30"/>
        <v/>
      </c>
      <c r="AF93" s="3" t="str">
        <f t="shared" si="31"/>
        <v/>
      </c>
      <c r="AG93" s="5" t="str">
        <f t="shared" si="45"/>
        <v/>
      </c>
    </row>
    <row r="94" spans="1:33" x14ac:dyDescent="0.3">
      <c r="A94">
        <f t="shared" si="32"/>
        <v>0</v>
      </c>
      <c r="B94">
        <f t="shared" si="33"/>
        <v>0</v>
      </c>
      <c r="C94">
        <f t="shared" si="34"/>
        <v>0</v>
      </c>
      <c r="D94" s="46">
        <f>Anmeldung!A94</f>
        <v>90</v>
      </c>
      <c r="E94" s="42" t="str">
        <f>IF(Anmeldung!B94=0,"",(Anmeldung!B94))</f>
        <v/>
      </c>
      <c r="F94" s="42" t="str">
        <f>IF(Anmeldung!C94=0,"",Anmeldung!C94)</f>
        <v/>
      </c>
      <c r="G94" s="84" t="e">
        <f>IF(VLOOKUP(F94,Anmeldung!C94:D293,2,FALSE)=0," ",VLOOKUP(F94,Anmeldung!C94:D293,2,FALSE))</f>
        <v>#N/A</v>
      </c>
      <c r="H94" s="90"/>
      <c r="I94" t="str">
        <f t="shared" si="35"/>
        <v/>
      </c>
      <c r="J94" s="7" t="str">
        <f t="shared" si="36"/>
        <v/>
      </c>
      <c r="K94" s="3" t="str">
        <f t="shared" si="26"/>
        <v/>
      </c>
      <c r="L94" s="3" t="str">
        <f t="shared" si="27"/>
        <v/>
      </c>
      <c r="M94" s="78" t="e">
        <f t="shared" si="37"/>
        <v>#N/A</v>
      </c>
      <c r="N94" s="90"/>
      <c r="O94" t="str">
        <f t="shared" si="38"/>
        <v/>
      </c>
      <c r="P94" s="7" t="str">
        <f t="shared" si="39"/>
        <v/>
      </c>
      <c r="Q94" s="3" t="str">
        <f t="shared" si="28"/>
        <v/>
      </c>
      <c r="R94" s="3" t="str">
        <f t="shared" si="29"/>
        <v/>
      </c>
      <c r="S94" s="78" t="e">
        <f t="shared" si="40"/>
        <v>#N/A</v>
      </c>
      <c r="T94" s="47"/>
      <c r="V94" s="40" t="str">
        <f t="shared" si="41"/>
        <v/>
      </c>
      <c r="W94" s="51" t="str">
        <f t="shared" si="42"/>
        <v/>
      </c>
      <c r="X94" s="51" t="str">
        <f t="shared" si="43"/>
        <v/>
      </c>
      <c r="AC94" s="80">
        <v>90</v>
      </c>
      <c r="AD94" s="3" t="str">
        <f t="shared" si="44"/>
        <v/>
      </c>
      <c r="AE94" s="3" t="str">
        <f t="shared" si="30"/>
        <v/>
      </c>
      <c r="AF94" s="3" t="str">
        <f t="shared" si="31"/>
        <v/>
      </c>
      <c r="AG94" s="5" t="str">
        <f t="shared" si="45"/>
        <v/>
      </c>
    </row>
    <row r="95" spans="1:33" x14ac:dyDescent="0.3">
      <c r="A95">
        <f t="shared" si="32"/>
        <v>0</v>
      </c>
      <c r="B95">
        <f t="shared" si="33"/>
        <v>0</v>
      </c>
      <c r="C95">
        <f t="shared" si="34"/>
        <v>0</v>
      </c>
      <c r="D95" s="46">
        <f>Anmeldung!A95</f>
        <v>91</v>
      </c>
      <c r="E95" s="42" t="str">
        <f>IF(Anmeldung!B95=0,"",(Anmeldung!B95))</f>
        <v/>
      </c>
      <c r="F95" s="42" t="str">
        <f>IF(Anmeldung!C95=0,"",Anmeldung!C95)</f>
        <v/>
      </c>
      <c r="G95" s="84" t="e">
        <f>IF(VLOOKUP(F95,Anmeldung!C95:D294,2,FALSE)=0," ",VLOOKUP(F95,Anmeldung!C95:D294,2,FALSE))</f>
        <v>#N/A</v>
      </c>
      <c r="H95" s="90"/>
      <c r="I95" t="str">
        <f t="shared" si="35"/>
        <v/>
      </c>
      <c r="J95" s="7" t="str">
        <f t="shared" si="36"/>
        <v/>
      </c>
      <c r="K95" s="3" t="str">
        <f t="shared" si="26"/>
        <v/>
      </c>
      <c r="L95" s="3" t="str">
        <f t="shared" si="27"/>
        <v/>
      </c>
      <c r="M95" s="78" t="e">
        <f t="shared" si="37"/>
        <v>#N/A</v>
      </c>
      <c r="N95" s="90"/>
      <c r="O95" t="str">
        <f t="shared" si="38"/>
        <v/>
      </c>
      <c r="P95" s="7" t="str">
        <f t="shared" si="39"/>
        <v/>
      </c>
      <c r="Q95" s="3" t="str">
        <f t="shared" si="28"/>
        <v/>
      </c>
      <c r="R95" s="3" t="str">
        <f t="shared" si="29"/>
        <v/>
      </c>
      <c r="S95" s="78" t="e">
        <f t="shared" si="40"/>
        <v>#N/A</v>
      </c>
      <c r="T95" s="47"/>
      <c r="V95" s="40" t="str">
        <f t="shared" si="41"/>
        <v/>
      </c>
      <c r="W95" s="51" t="str">
        <f t="shared" si="42"/>
        <v/>
      </c>
      <c r="X95" s="51" t="str">
        <f t="shared" si="43"/>
        <v/>
      </c>
      <c r="AC95" s="80">
        <v>91</v>
      </c>
      <c r="AD95" s="3" t="str">
        <f t="shared" si="44"/>
        <v/>
      </c>
      <c r="AE95" s="3" t="str">
        <f t="shared" si="30"/>
        <v/>
      </c>
      <c r="AF95" s="3" t="str">
        <f t="shared" si="31"/>
        <v/>
      </c>
      <c r="AG95" s="5" t="str">
        <f t="shared" si="45"/>
        <v/>
      </c>
    </row>
    <row r="96" spans="1:33" x14ac:dyDescent="0.3">
      <c r="A96">
        <f t="shared" si="32"/>
        <v>0</v>
      </c>
      <c r="B96">
        <f t="shared" si="33"/>
        <v>0</v>
      </c>
      <c r="C96">
        <f t="shared" si="34"/>
        <v>0</v>
      </c>
      <c r="D96" s="46">
        <f>Anmeldung!A96</f>
        <v>92</v>
      </c>
      <c r="E96" s="42" t="str">
        <f>IF(Anmeldung!B96=0,"",(Anmeldung!B96))</f>
        <v/>
      </c>
      <c r="F96" s="42" t="str">
        <f>IF(Anmeldung!C96=0,"",Anmeldung!C96)</f>
        <v/>
      </c>
      <c r="G96" s="84" t="e">
        <f>IF(VLOOKUP(F96,Anmeldung!C96:D295,2,FALSE)=0," ",VLOOKUP(F96,Anmeldung!C96:D295,2,FALSE))</f>
        <v>#N/A</v>
      </c>
      <c r="H96" s="90"/>
      <c r="I96" t="str">
        <f t="shared" si="35"/>
        <v/>
      </c>
      <c r="J96" s="7" t="str">
        <f t="shared" si="36"/>
        <v/>
      </c>
      <c r="K96" s="3" t="str">
        <f t="shared" si="26"/>
        <v/>
      </c>
      <c r="L96" s="3" t="str">
        <f t="shared" si="27"/>
        <v/>
      </c>
      <c r="M96" s="78" t="e">
        <f t="shared" si="37"/>
        <v>#N/A</v>
      </c>
      <c r="N96" s="90"/>
      <c r="O96" t="str">
        <f t="shared" si="38"/>
        <v/>
      </c>
      <c r="P96" s="7" t="str">
        <f t="shared" si="39"/>
        <v/>
      </c>
      <c r="Q96" s="3" t="str">
        <f t="shared" si="28"/>
        <v/>
      </c>
      <c r="R96" s="3" t="str">
        <f t="shared" si="29"/>
        <v/>
      </c>
      <c r="S96" s="78" t="e">
        <f t="shared" si="40"/>
        <v>#N/A</v>
      </c>
      <c r="T96" s="47"/>
      <c r="V96" s="40" t="str">
        <f t="shared" si="41"/>
        <v/>
      </c>
      <c r="W96" s="51" t="str">
        <f t="shared" si="42"/>
        <v/>
      </c>
      <c r="X96" s="51" t="str">
        <f t="shared" si="43"/>
        <v/>
      </c>
      <c r="AC96" s="80">
        <v>92</v>
      </c>
      <c r="AD96" s="3" t="str">
        <f t="shared" si="44"/>
        <v/>
      </c>
      <c r="AE96" s="3" t="str">
        <f t="shared" si="30"/>
        <v/>
      </c>
      <c r="AF96" s="3" t="str">
        <f t="shared" si="31"/>
        <v/>
      </c>
      <c r="AG96" s="5" t="str">
        <f t="shared" si="45"/>
        <v/>
      </c>
    </row>
    <row r="97" spans="1:33" x14ac:dyDescent="0.3">
      <c r="A97">
        <f t="shared" si="32"/>
        <v>0</v>
      </c>
      <c r="B97">
        <f t="shared" si="33"/>
        <v>0</v>
      </c>
      <c r="C97">
        <f t="shared" si="34"/>
        <v>0</v>
      </c>
      <c r="D97" s="46">
        <f>Anmeldung!A97</f>
        <v>93</v>
      </c>
      <c r="E97" s="42" t="str">
        <f>IF(Anmeldung!B97=0,"",(Anmeldung!B97))</f>
        <v/>
      </c>
      <c r="F97" s="42" t="str">
        <f>IF(Anmeldung!C97=0,"",Anmeldung!C97)</f>
        <v/>
      </c>
      <c r="G97" s="84" t="e">
        <f>IF(VLOOKUP(F97,Anmeldung!C97:D296,2,FALSE)=0," ",VLOOKUP(F97,Anmeldung!C97:D296,2,FALSE))</f>
        <v>#N/A</v>
      </c>
      <c r="H97" s="90"/>
      <c r="I97" t="str">
        <f t="shared" si="35"/>
        <v/>
      </c>
      <c r="J97" s="7" t="str">
        <f t="shared" si="36"/>
        <v/>
      </c>
      <c r="K97" s="3" t="str">
        <f t="shared" si="26"/>
        <v/>
      </c>
      <c r="L97" s="3" t="str">
        <f t="shared" si="27"/>
        <v/>
      </c>
      <c r="M97" s="78" t="e">
        <f t="shared" si="37"/>
        <v>#N/A</v>
      </c>
      <c r="N97" s="90"/>
      <c r="O97" t="str">
        <f t="shared" si="38"/>
        <v/>
      </c>
      <c r="P97" s="7" t="str">
        <f t="shared" si="39"/>
        <v/>
      </c>
      <c r="Q97" s="3" t="str">
        <f t="shared" si="28"/>
        <v/>
      </c>
      <c r="R97" s="3" t="str">
        <f t="shared" si="29"/>
        <v/>
      </c>
      <c r="S97" s="78" t="e">
        <f t="shared" si="40"/>
        <v>#N/A</v>
      </c>
      <c r="T97" s="47"/>
      <c r="V97" s="40" t="str">
        <f t="shared" si="41"/>
        <v/>
      </c>
      <c r="W97" s="51" t="str">
        <f t="shared" si="42"/>
        <v/>
      </c>
      <c r="X97" s="51" t="str">
        <f t="shared" si="43"/>
        <v/>
      </c>
      <c r="AC97" s="80">
        <v>93</v>
      </c>
      <c r="AD97" s="3" t="str">
        <f t="shared" si="44"/>
        <v/>
      </c>
      <c r="AE97" s="3" t="str">
        <f t="shared" si="30"/>
        <v/>
      </c>
      <c r="AF97" s="3" t="str">
        <f t="shared" si="31"/>
        <v/>
      </c>
      <c r="AG97" s="5" t="str">
        <f t="shared" si="45"/>
        <v/>
      </c>
    </row>
    <row r="98" spans="1:33" x14ac:dyDescent="0.3">
      <c r="A98">
        <f t="shared" si="32"/>
        <v>0</v>
      </c>
      <c r="B98">
        <f t="shared" si="33"/>
        <v>0</v>
      </c>
      <c r="C98">
        <f t="shared" si="34"/>
        <v>0</v>
      </c>
      <c r="D98" s="46">
        <f>Anmeldung!A98</f>
        <v>94</v>
      </c>
      <c r="E98" s="42" t="str">
        <f>IF(Anmeldung!B98=0,"",(Anmeldung!B98))</f>
        <v/>
      </c>
      <c r="F98" s="42" t="str">
        <f>IF(Anmeldung!C98=0,"",Anmeldung!C98)</f>
        <v/>
      </c>
      <c r="G98" s="84" t="e">
        <f>IF(VLOOKUP(F98,Anmeldung!C98:D297,2,FALSE)=0," ",VLOOKUP(F98,Anmeldung!C98:D297,2,FALSE))</f>
        <v>#N/A</v>
      </c>
      <c r="H98" s="90"/>
      <c r="I98" t="str">
        <f t="shared" si="35"/>
        <v/>
      </c>
      <c r="J98" s="7" t="str">
        <f t="shared" si="36"/>
        <v/>
      </c>
      <c r="K98" s="3" t="str">
        <f t="shared" si="26"/>
        <v/>
      </c>
      <c r="L98" s="3" t="str">
        <f t="shared" si="27"/>
        <v/>
      </c>
      <c r="M98" s="78" t="e">
        <f t="shared" si="37"/>
        <v>#N/A</v>
      </c>
      <c r="N98" s="90"/>
      <c r="O98" t="str">
        <f t="shared" si="38"/>
        <v/>
      </c>
      <c r="P98" s="7" t="str">
        <f t="shared" si="39"/>
        <v/>
      </c>
      <c r="Q98" s="3" t="str">
        <f t="shared" si="28"/>
        <v/>
      </c>
      <c r="R98" s="3" t="str">
        <f t="shared" si="29"/>
        <v/>
      </c>
      <c r="S98" s="78" t="e">
        <f t="shared" si="40"/>
        <v>#N/A</v>
      </c>
      <c r="T98" s="47"/>
      <c r="V98" s="40" t="str">
        <f t="shared" si="41"/>
        <v/>
      </c>
      <c r="W98" s="51" t="str">
        <f t="shared" si="42"/>
        <v/>
      </c>
      <c r="X98" s="51" t="str">
        <f t="shared" si="43"/>
        <v/>
      </c>
      <c r="AC98" s="80">
        <v>94</v>
      </c>
      <c r="AD98" s="3" t="str">
        <f t="shared" si="44"/>
        <v/>
      </c>
      <c r="AE98" s="3" t="str">
        <f t="shared" si="30"/>
        <v/>
      </c>
      <c r="AF98" s="3" t="str">
        <f t="shared" si="31"/>
        <v/>
      </c>
      <c r="AG98" s="5" t="str">
        <f t="shared" si="45"/>
        <v/>
      </c>
    </row>
    <row r="99" spans="1:33" x14ac:dyDescent="0.3">
      <c r="A99">
        <f t="shared" si="32"/>
        <v>0</v>
      </c>
      <c r="B99">
        <f t="shared" si="33"/>
        <v>0</v>
      </c>
      <c r="C99">
        <f t="shared" si="34"/>
        <v>0</v>
      </c>
      <c r="D99" s="46">
        <f>Anmeldung!A99</f>
        <v>95</v>
      </c>
      <c r="E99" s="42" t="str">
        <f>IF(Anmeldung!B99=0,"",(Anmeldung!B99))</f>
        <v/>
      </c>
      <c r="F99" s="42" t="str">
        <f>IF(Anmeldung!C99=0,"",Anmeldung!C99)</f>
        <v/>
      </c>
      <c r="G99" s="84" t="e">
        <f>IF(VLOOKUP(F99,Anmeldung!C99:D298,2,FALSE)=0," ",VLOOKUP(F99,Anmeldung!C99:D298,2,FALSE))</f>
        <v>#N/A</v>
      </c>
      <c r="H99" s="90"/>
      <c r="I99" t="str">
        <f t="shared" si="35"/>
        <v/>
      </c>
      <c r="J99" s="7" t="str">
        <f t="shared" si="36"/>
        <v/>
      </c>
      <c r="K99" s="3" t="str">
        <f t="shared" si="26"/>
        <v/>
      </c>
      <c r="L99" s="3" t="str">
        <f t="shared" si="27"/>
        <v/>
      </c>
      <c r="M99" s="78" t="e">
        <f t="shared" si="37"/>
        <v>#N/A</v>
      </c>
      <c r="N99" s="90"/>
      <c r="O99" t="str">
        <f t="shared" si="38"/>
        <v/>
      </c>
      <c r="P99" s="7" t="str">
        <f t="shared" si="39"/>
        <v/>
      </c>
      <c r="Q99" s="3" t="str">
        <f t="shared" si="28"/>
        <v/>
      </c>
      <c r="R99" s="3" t="str">
        <f t="shared" si="29"/>
        <v/>
      </c>
      <c r="S99" s="78" t="e">
        <f t="shared" si="40"/>
        <v>#N/A</v>
      </c>
      <c r="T99" s="47"/>
      <c r="V99" s="40" t="str">
        <f t="shared" si="41"/>
        <v/>
      </c>
      <c r="W99" s="51" t="str">
        <f t="shared" si="42"/>
        <v/>
      </c>
      <c r="X99" s="51" t="str">
        <f t="shared" si="43"/>
        <v/>
      </c>
      <c r="AC99" s="80">
        <v>95</v>
      </c>
      <c r="AD99" s="3" t="str">
        <f t="shared" si="44"/>
        <v/>
      </c>
      <c r="AE99" s="3" t="str">
        <f t="shared" si="30"/>
        <v/>
      </c>
      <c r="AF99" s="3" t="str">
        <f t="shared" si="31"/>
        <v/>
      </c>
      <c r="AG99" s="5" t="str">
        <f t="shared" si="45"/>
        <v/>
      </c>
    </row>
    <row r="100" spans="1:33" x14ac:dyDescent="0.3">
      <c r="A100">
        <f t="shared" si="32"/>
        <v>0</v>
      </c>
      <c r="B100">
        <f t="shared" si="33"/>
        <v>0</v>
      </c>
      <c r="C100">
        <f t="shared" si="34"/>
        <v>0</v>
      </c>
      <c r="D100" s="46">
        <f>Anmeldung!A100</f>
        <v>96</v>
      </c>
      <c r="E100" s="42" t="str">
        <f>IF(Anmeldung!B100=0,"",(Anmeldung!B100))</f>
        <v/>
      </c>
      <c r="F100" s="42" t="str">
        <f>IF(Anmeldung!C100=0,"",Anmeldung!C100)</f>
        <v/>
      </c>
      <c r="G100" s="84" t="e">
        <f>IF(VLOOKUP(F100,Anmeldung!C100:D299,2,FALSE)=0," ",VLOOKUP(F100,Anmeldung!C100:D299,2,FALSE))</f>
        <v>#N/A</v>
      </c>
      <c r="H100" s="90"/>
      <c r="I100" t="str">
        <f t="shared" si="35"/>
        <v/>
      </c>
      <c r="J100" s="7" t="str">
        <f t="shared" si="36"/>
        <v/>
      </c>
      <c r="K100" s="3" t="str">
        <f t="shared" si="26"/>
        <v/>
      </c>
      <c r="L100" s="3" t="str">
        <f t="shared" si="27"/>
        <v/>
      </c>
      <c r="M100" s="78" t="e">
        <f t="shared" si="37"/>
        <v>#N/A</v>
      </c>
      <c r="N100" s="90"/>
      <c r="O100" t="str">
        <f t="shared" si="38"/>
        <v/>
      </c>
      <c r="P100" s="7" t="str">
        <f t="shared" si="39"/>
        <v/>
      </c>
      <c r="Q100" s="3" t="str">
        <f t="shared" si="28"/>
        <v/>
      </c>
      <c r="R100" s="3" t="str">
        <f t="shared" si="29"/>
        <v/>
      </c>
      <c r="S100" s="78" t="e">
        <f t="shared" si="40"/>
        <v>#N/A</v>
      </c>
      <c r="T100" s="47"/>
      <c r="V100" s="40" t="str">
        <f t="shared" si="41"/>
        <v/>
      </c>
      <c r="W100" s="51" t="str">
        <f t="shared" si="42"/>
        <v/>
      </c>
      <c r="X100" s="51" t="str">
        <f t="shared" si="43"/>
        <v/>
      </c>
      <c r="AC100" s="80">
        <v>96</v>
      </c>
      <c r="AD100" s="3" t="str">
        <f t="shared" si="44"/>
        <v/>
      </c>
      <c r="AE100" s="3" t="str">
        <f t="shared" si="30"/>
        <v/>
      </c>
      <c r="AF100" s="3" t="str">
        <f t="shared" si="31"/>
        <v/>
      </c>
      <c r="AG100" s="5" t="str">
        <f t="shared" si="45"/>
        <v/>
      </c>
    </row>
    <row r="101" spans="1:33" x14ac:dyDescent="0.3">
      <c r="A101">
        <f t="shared" si="32"/>
        <v>0</v>
      </c>
      <c r="B101">
        <f t="shared" si="33"/>
        <v>0</v>
      </c>
      <c r="C101">
        <f t="shared" si="34"/>
        <v>0</v>
      </c>
      <c r="D101" s="46">
        <f>Anmeldung!A101</f>
        <v>97</v>
      </c>
      <c r="E101" s="42" t="str">
        <f>IF(Anmeldung!B101=0,"",(Anmeldung!B101))</f>
        <v/>
      </c>
      <c r="F101" s="42" t="str">
        <f>IF(Anmeldung!C101=0,"",Anmeldung!C101)</f>
        <v/>
      </c>
      <c r="G101" s="84" t="e">
        <f>IF(VLOOKUP(F101,Anmeldung!C101:D300,2,FALSE)=0," ",VLOOKUP(F101,Anmeldung!C101:D300,2,FALSE))</f>
        <v>#N/A</v>
      </c>
      <c r="H101" s="90"/>
      <c r="I101" t="str">
        <f t="shared" si="35"/>
        <v/>
      </c>
      <c r="J101" s="7" t="str">
        <f t="shared" si="36"/>
        <v/>
      </c>
      <c r="K101" s="3" t="str">
        <f t="shared" ref="K101:K132" si="46">IFERROR(VLOOKUP(J101,D$5:E$204,2,FALSE),"")</f>
        <v/>
      </c>
      <c r="L101" s="3" t="str">
        <f t="shared" ref="L101:L132" si="47">IFERROR(VLOOKUP(J101,D$5:F$204,3,FALSE),"")</f>
        <v/>
      </c>
      <c r="M101" s="78" t="e">
        <f t="shared" si="37"/>
        <v>#N/A</v>
      </c>
      <c r="N101" s="90"/>
      <c r="O101" t="str">
        <f t="shared" si="38"/>
        <v/>
      </c>
      <c r="P101" s="7" t="str">
        <f t="shared" si="39"/>
        <v/>
      </c>
      <c r="Q101" s="3" t="str">
        <f t="shared" ref="Q101:Q132" si="48">IFERROR(VLOOKUP(P101,J$5:K$204,2,FALSE),"")</f>
        <v/>
      </c>
      <c r="R101" s="3" t="str">
        <f t="shared" ref="R101:R132" si="49">IFERROR(VLOOKUP(P101,J$5:L$204,3,FALSE),"")</f>
        <v/>
      </c>
      <c r="S101" s="78" t="e">
        <f t="shared" si="40"/>
        <v>#N/A</v>
      </c>
      <c r="T101" s="47"/>
      <c r="V101" s="40" t="str">
        <f t="shared" si="41"/>
        <v/>
      </c>
      <c r="W101" s="51" t="str">
        <f t="shared" si="42"/>
        <v/>
      </c>
      <c r="X101" s="51" t="str">
        <f t="shared" si="43"/>
        <v/>
      </c>
      <c r="AC101" s="80">
        <v>97</v>
      </c>
      <c r="AD101" s="3" t="str">
        <f t="shared" si="44"/>
        <v/>
      </c>
      <c r="AE101" s="3" t="str">
        <f t="shared" ref="AE101:AE132" si="50">IFERROR(VLOOKUP(AD101,D$5:E$204,2,FALSE),"")</f>
        <v/>
      </c>
      <c r="AF101" s="3" t="str">
        <f t="shared" ref="AF101:AF132" si="51">IFERROR(VLOOKUP(AD101,D$5:F$205,3,FALSE),"")</f>
        <v/>
      </c>
      <c r="AG101" s="5" t="str">
        <f t="shared" si="45"/>
        <v/>
      </c>
    </row>
    <row r="102" spans="1:33" x14ac:dyDescent="0.3">
      <c r="A102">
        <f t="shared" si="32"/>
        <v>0</v>
      </c>
      <c r="B102">
        <f t="shared" si="33"/>
        <v>0</v>
      </c>
      <c r="C102">
        <f t="shared" si="34"/>
        <v>0</v>
      </c>
      <c r="D102" s="46">
        <f>Anmeldung!A102</f>
        <v>98</v>
      </c>
      <c r="E102" s="42" t="str">
        <f>IF(Anmeldung!B102=0,"",(Anmeldung!B102))</f>
        <v/>
      </c>
      <c r="F102" s="42" t="str">
        <f>IF(Anmeldung!C102=0,"",Anmeldung!C102)</f>
        <v/>
      </c>
      <c r="G102" s="84" t="e">
        <f>IF(VLOOKUP(F102,Anmeldung!C102:D301,2,FALSE)=0," ",VLOOKUP(F102,Anmeldung!C102:D301,2,FALSE))</f>
        <v>#N/A</v>
      </c>
      <c r="H102" s="90"/>
      <c r="I102" t="str">
        <f t="shared" si="35"/>
        <v/>
      </c>
      <c r="J102" s="7" t="str">
        <f t="shared" si="36"/>
        <v/>
      </c>
      <c r="K102" s="3" t="str">
        <f t="shared" si="46"/>
        <v/>
      </c>
      <c r="L102" s="3" t="str">
        <f t="shared" si="47"/>
        <v/>
      </c>
      <c r="M102" s="78" t="e">
        <f t="shared" si="37"/>
        <v>#N/A</v>
      </c>
      <c r="N102" s="90"/>
      <c r="O102" t="str">
        <f t="shared" si="38"/>
        <v/>
      </c>
      <c r="P102" s="7" t="str">
        <f t="shared" si="39"/>
        <v/>
      </c>
      <c r="Q102" s="3" t="str">
        <f t="shared" si="48"/>
        <v/>
      </c>
      <c r="R102" s="3" t="str">
        <f t="shared" si="49"/>
        <v/>
      </c>
      <c r="S102" s="78" t="e">
        <f t="shared" si="40"/>
        <v>#N/A</v>
      </c>
      <c r="T102" s="47"/>
      <c r="V102" s="40" t="str">
        <f t="shared" si="41"/>
        <v/>
      </c>
      <c r="W102" s="51" t="str">
        <f t="shared" si="42"/>
        <v/>
      </c>
      <c r="X102" s="51" t="str">
        <f t="shared" si="43"/>
        <v/>
      </c>
      <c r="AC102" s="80">
        <v>98</v>
      </c>
      <c r="AD102" s="3" t="str">
        <f t="shared" si="44"/>
        <v/>
      </c>
      <c r="AE102" s="3" t="str">
        <f t="shared" si="50"/>
        <v/>
      </c>
      <c r="AF102" s="3" t="str">
        <f t="shared" si="51"/>
        <v/>
      </c>
      <c r="AG102" s="5" t="str">
        <f t="shared" si="45"/>
        <v/>
      </c>
    </row>
    <row r="103" spans="1:33" x14ac:dyDescent="0.3">
      <c r="A103">
        <f t="shared" si="32"/>
        <v>0</v>
      </c>
      <c r="B103">
        <f t="shared" si="33"/>
        <v>0</v>
      </c>
      <c r="C103">
        <f t="shared" si="34"/>
        <v>0</v>
      </c>
      <c r="D103" s="46">
        <f>Anmeldung!A103</f>
        <v>99</v>
      </c>
      <c r="E103" s="42" t="str">
        <f>IF(Anmeldung!B103=0,"",(Anmeldung!B103))</f>
        <v/>
      </c>
      <c r="F103" s="42" t="str">
        <f>IF(Anmeldung!C103=0,"",Anmeldung!C103)</f>
        <v/>
      </c>
      <c r="G103" s="84" t="e">
        <f>IF(VLOOKUP(F103,Anmeldung!C103:D302,2,FALSE)=0," ",VLOOKUP(F103,Anmeldung!C103:D302,2,FALSE))</f>
        <v>#N/A</v>
      </c>
      <c r="H103" s="90"/>
      <c r="I103" t="str">
        <f t="shared" si="35"/>
        <v/>
      </c>
      <c r="J103" s="7" t="str">
        <f t="shared" si="36"/>
        <v/>
      </c>
      <c r="K103" s="3" t="str">
        <f t="shared" si="46"/>
        <v/>
      </c>
      <c r="L103" s="3" t="str">
        <f t="shared" si="47"/>
        <v/>
      </c>
      <c r="M103" s="78" t="e">
        <f t="shared" si="37"/>
        <v>#N/A</v>
      </c>
      <c r="N103" s="90"/>
      <c r="O103" t="str">
        <f t="shared" si="38"/>
        <v/>
      </c>
      <c r="P103" s="7" t="str">
        <f t="shared" si="39"/>
        <v/>
      </c>
      <c r="Q103" s="3" t="str">
        <f t="shared" si="48"/>
        <v/>
      </c>
      <c r="R103" s="3" t="str">
        <f t="shared" si="49"/>
        <v/>
      </c>
      <c r="S103" s="78" t="e">
        <f t="shared" si="40"/>
        <v>#N/A</v>
      </c>
      <c r="T103" s="47"/>
      <c r="V103" s="40" t="str">
        <f t="shared" si="41"/>
        <v/>
      </c>
      <c r="W103" s="51" t="str">
        <f t="shared" si="42"/>
        <v/>
      </c>
      <c r="X103" s="51" t="str">
        <f t="shared" si="43"/>
        <v/>
      </c>
      <c r="AC103" s="80">
        <v>99</v>
      </c>
      <c r="AD103" s="3" t="str">
        <f t="shared" si="44"/>
        <v/>
      </c>
      <c r="AE103" s="3" t="str">
        <f t="shared" si="50"/>
        <v/>
      </c>
      <c r="AF103" s="3" t="str">
        <f t="shared" si="51"/>
        <v/>
      </c>
      <c r="AG103" s="5" t="str">
        <f t="shared" si="45"/>
        <v/>
      </c>
    </row>
    <row r="104" spans="1:33" x14ac:dyDescent="0.3">
      <c r="A104">
        <f t="shared" si="32"/>
        <v>0</v>
      </c>
      <c r="B104">
        <f t="shared" si="33"/>
        <v>0</v>
      </c>
      <c r="C104">
        <f t="shared" si="34"/>
        <v>0</v>
      </c>
      <c r="D104" s="46">
        <f>Anmeldung!A104</f>
        <v>100</v>
      </c>
      <c r="E104" s="42" t="str">
        <f>IF(Anmeldung!B104=0,"",(Anmeldung!B104))</f>
        <v/>
      </c>
      <c r="F104" s="42" t="str">
        <f>IF(Anmeldung!C104=0,"",Anmeldung!C104)</f>
        <v/>
      </c>
      <c r="G104" s="84" t="e">
        <f>IF(VLOOKUP(F104,Anmeldung!C104:D303,2,FALSE)=0," ",VLOOKUP(F104,Anmeldung!C104:D303,2,FALSE))</f>
        <v>#N/A</v>
      </c>
      <c r="H104" s="90"/>
      <c r="I104" t="str">
        <f t="shared" si="35"/>
        <v/>
      </c>
      <c r="J104" s="7" t="str">
        <f t="shared" si="36"/>
        <v/>
      </c>
      <c r="K104" s="3" t="str">
        <f t="shared" si="46"/>
        <v/>
      </c>
      <c r="L104" s="3" t="str">
        <f t="shared" si="47"/>
        <v/>
      </c>
      <c r="M104" s="78" t="e">
        <f t="shared" si="37"/>
        <v>#N/A</v>
      </c>
      <c r="N104" s="90"/>
      <c r="O104" t="str">
        <f t="shared" si="38"/>
        <v/>
      </c>
      <c r="P104" s="7" t="str">
        <f t="shared" si="39"/>
        <v/>
      </c>
      <c r="Q104" s="3" t="str">
        <f t="shared" si="48"/>
        <v/>
      </c>
      <c r="R104" s="3" t="str">
        <f t="shared" si="49"/>
        <v/>
      </c>
      <c r="S104" s="78" t="e">
        <f t="shared" si="40"/>
        <v>#N/A</v>
      </c>
      <c r="T104" s="47"/>
      <c r="V104" s="40" t="str">
        <f t="shared" si="41"/>
        <v/>
      </c>
      <c r="W104" s="51" t="str">
        <f t="shared" si="42"/>
        <v/>
      </c>
      <c r="X104" s="51" t="str">
        <f t="shared" si="43"/>
        <v/>
      </c>
      <c r="AC104" s="80">
        <v>100</v>
      </c>
      <c r="AD104" s="3" t="str">
        <f t="shared" si="44"/>
        <v/>
      </c>
      <c r="AE104" s="3" t="str">
        <f t="shared" si="50"/>
        <v/>
      </c>
      <c r="AF104" s="3" t="str">
        <f t="shared" si="51"/>
        <v/>
      </c>
      <c r="AG104" s="5" t="str">
        <f t="shared" si="45"/>
        <v/>
      </c>
    </row>
    <row r="105" spans="1:33" x14ac:dyDescent="0.3">
      <c r="A105">
        <f t="shared" si="32"/>
        <v>0</v>
      </c>
      <c r="B105">
        <f t="shared" si="33"/>
        <v>0</v>
      </c>
      <c r="C105">
        <f t="shared" si="34"/>
        <v>0</v>
      </c>
      <c r="D105" s="46">
        <f>Anmeldung!A105</f>
        <v>101</v>
      </c>
      <c r="E105" s="42" t="str">
        <f>IF(Anmeldung!B105=0,"",(Anmeldung!B105))</f>
        <v/>
      </c>
      <c r="F105" s="42" t="str">
        <f>IF(Anmeldung!C105=0,"",Anmeldung!C105)</f>
        <v/>
      </c>
      <c r="G105" s="84" t="e">
        <f>IF(VLOOKUP(F105,Anmeldung!C105:D304,2,FALSE)=0," ",VLOOKUP(F105,Anmeldung!C105:D304,2,FALSE))</f>
        <v>#N/A</v>
      </c>
      <c r="H105" s="90"/>
      <c r="I105" t="str">
        <f t="shared" si="35"/>
        <v/>
      </c>
      <c r="J105" s="7" t="str">
        <f t="shared" si="36"/>
        <v/>
      </c>
      <c r="K105" s="3" t="str">
        <f t="shared" si="46"/>
        <v/>
      </c>
      <c r="L105" s="3" t="str">
        <f t="shared" si="47"/>
        <v/>
      </c>
      <c r="M105" s="78" t="e">
        <f t="shared" si="37"/>
        <v>#N/A</v>
      </c>
      <c r="N105" s="90"/>
      <c r="O105" t="str">
        <f t="shared" si="38"/>
        <v/>
      </c>
      <c r="P105" s="7" t="str">
        <f t="shared" si="39"/>
        <v/>
      </c>
      <c r="Q105" s="3" t="str">
        <f t="shared" si="48"/>
        <v/>
      </c>
      <c r="R105" s="3" t="str">
        <f t="shared" si="49"/>
        <v/>
      </c>
      <c r="S105" s="78" t="e">
        <f t="shared" si="40"/>
        <v>#N/A</v>
      </c>
      <c r="T105" s="47"/>
      <c r="V105" s="40" t="str">
        <f t="shared" si="41"/>
        <v/>
      </c>
      <c r="W105" s="51" t="str">
        <f t="shared" si="42"/>
        <v/>
      </c>
      <c r="X105" s="51" t="str">
        <f t="shared" si="43"/>
        <v/>
      </c>
      <c r="AC105" s="80">
        <v>101</v>
      </c>
      <c r="AD105" s="3" t="str">
        <f t="shared" si="44"/>
        <v/>
      </c>
      <c r="AE105" s="3" t="str">
        <f t="shared" si="50"/>
        <v/>
      </c>
      <c r="AF105" s="3" t="str">
        <f t="shared" si="51"/>
        <v/>
      </c>
      <c r="AG105" s="5" t="str">
        <f t="shared" si="45"/>
        <v/>
      </c>
    </row>
    <row r="106" spans="1:33" x14ac:dyDescent="0.3">
      <c r="A106">
        <f t="shared" si="32"/>
        <v>0</v>
      </c>
      <c r="B106">
        <f t="shared" si="33"/>
        <v>0</v>
      </c>
      <c r="C106">
        <f t="shared" si="34"/>
        <v>0</v>
      </c>
      <c r="D106" s="46">
        <f>Anmeldung!A106</f>
        <v>102</v>
      </c>
      <c r="E106" s="42" t="str">
        <f>IF(Anmeldung!B106=0,"",(Anmeldung!B106))</f>
        <v/>
      </c>
      <c r="F106" s="42" t="str">
        <f>IF(Anmeldung!C106=0,"",Anmeldung!C106)</f>
        <v/>
      </c>
      <c r="G106" s="84" t="e">
        <f>IF(VLOOKUP(F106,Anmeldung!C106:D305,2,FALSE)=0," ",VLOOKUP(F106,Anmeldung!C106:D305,2,FALSE))</f>
        <v>#N/A</v>
      </c>
      <c r="H106" s="90"/>
      <c r="I106" t="str">
        <f t="shared" si="35"/>
        <v/>
      </c>
      <c r="J106" s="7" t="str">
        <f t="shared" si="36"/>
        <v/>
      </c>
      <c r="K106" s="3" t="str">
        <f t="shared" si="46"/>
        <v/>
      </c>
      <c r="L106" s="3" t="str">
        <f t="shared" si="47"/>
        <v/>
      </c>
      <c r="M106" s="78" t="e">
        <f t="shared" si="37"/>
        <v>#N/A</v>
      </c>
      <c r="N106" s="90"/>
      <c r="O106" t="str">
        <f t="shared" si="38"/>
        <v/>
      </c>
      <c r="P106" s="7" t="str">
        <f t="shared" si="39"/>
        <v/>
      </c>
      <c r="Q106" s="3" t="str">
        <f t="shared" si="48"/>
        <v/>
      </c>
      <c r="R106" s="3" t="str">
        <f t="shared" si="49"/>
        <v/>
      </c>
      <c r="S106" s="78" t="e">
        <f t="shared" si="40"/>
        <v>#N/A</v>
      </c>
      <c r="T106" s="47"/>
      <c r="V106" s="40" t="str">
        <f t="shared" si="41"/>
        <v/>
      </c>
      <c r="W106" s="51" t="str">
        <f t="shared" si="42"/>
        <v/>
      </c>
      <c r="X106" s="51" t="str">
        <f t="shared" si="43"/>
        <v/>
      </c>
      <c r="AC106" s="80">
        <v>102</v>
      </c>
      <c r="AD106" s="3" t="str">
        <f t="shared" si="44"/>
        <v/>
      </c>
      <c r="AE106" s="3" t="str">
        <f t="shared" si="50"/>
        <v/>
      </c>
      <c r="AF106" s="3" t="str">
        <f t="shared" si="51"/>
        <v/>
      </c>
      <c r="AG106" s="5" t="str">
        <f t="shared" si="45"/>
        <v/>
      </c>
    </row>
    <row r="107" spans="1:33" x14ac:dyDescent="0.3">
      <c r="A107">
        <f t="shared" si="32"/>
        <v>0</v>
      </c>
      <c r="B107">
        <f t="shared" si="33"/>
        <v>0</v>
      </c>
      <c r="C107">
        <f t="shared" si="34"/>
        <v>0</v>
      </c>
      <c r="D107" s="46">
        <f>Anmeldung!A107</f>
        <v>103</v>
      </c>
      <c r="E107" s="42" t="str">
        <f>IF(Anmeldung!B107=0,"",(Anmeldung!B107))</f>
        <v/>
      </c>
      <c r="F107" s="42" t="str">
        <f>IF(Anmeldung!C107=0,"",Anmeldung!C107)</f>
        <v/>
      </c>
      <c r="G107" s="84" t="e">
        <f>IF(VLOOKUP(F107,Anmeldung!C107:D306,2,FALSE)=0," ",VLOOKUP(F107,Anmeldung!C107:D306,2,FALSE))</f>
        <v>#N/A</v>
      </c>
      <c r="H107" s="90"/>
      <c r="I107" t="str">
        <f t="shared" si="35"/>
        <v/>
      </c>
      <c r="J107" s="7" t="str">
        <f t="shared" si="36"/>
        <v/>
      </c>
      <c r="K107" s="3" t="str">
        <f t="shared" si="46"/>
        <v/>
      </c>
      <c r="L107" s="3" t="str">
        <f t="shared" si="47"/>
        <v/>
      </c>
      <c r="M107" s="78" t="e">
        <f t="shared" si="37"/>
        <v>#N/A</v>
      </c>
      <c r="N107" s="90"/>
      <c r="O107" t="str">
        <f t="shared" si="38"/>
        <v/>
      </c>
      <c r="P107" s="7" t="str">
        <f t="shared" si="39"/>
        <v/>
      </c>
      <c r="Q107" s="3" t="str">
        <f t="shared" si="48"/>
        <v/>
      </c>
      <c r="R107" s="3" t="str">
        <f t="shared" si="49"/>
        <v/>
      </c>
      <c r="S107" s="78" t="e">
        <f t="shared" si="40"/>
        <v>#N/A</v>
      </c>
      <c r="T107" s="47"/>
      <c r="V107" s="40" t="str">
        <f t="shared" si="41"/>
        <v/>
      </c>
      <c r="W107" s="51" t="str">
        <f t="shared" si="42"/>
        <v/>
      </c>
      <c r="X107" s="51" t="str">
        <f t="shared" si="43"/>
        <v/>
      </c>
      <c r="AC107" s="80">
        <v>103</v>
      </c>
      <c r="AD107" s="3" t="str">
        <f t="shared" si="44"/>
        <v/>
      </c>
      <c r="AE107" s="3" t="str">
        <f t="shared" si="50"/>
        <v/>
      </c>
      <c r="AF107" s="3" t="str">
        <f t="shared" si="51"/>
        <v/>
      </c>
      <c r="AG107" s="5" t="str">
        <f t="shared" si="45"/>
        <v/>
      </c>
    </row>
    <row r="108" spans="1:33" x14ac:dyDescent="0.3">
      <c r="A108">
        <f t="shared" si="32"/>
        <v>0</v>
      </c>
      <c r="B108">
        <f t="shared" si="33"/>
        <v>0</v>
      </c>
      <c r="C108">
        <f t="shared" si="34"/>
        <v>0</v>
      </c>
      <c r="D108" s="46">
        <f>Anmeldung!A108</f>
        <v>104</v>
      </c>
      <c r="E108" s="42" t="str">
        <f>IF(Anmeldung!B108=0,"",(Anmeldung!B108))</f>
        <v/>
      </c>
      <c r="F108" s="42" t="str">
        <f>IF(Anmeldung!C108=0,"",Anmeldung!C108)</f>
        <v/>
      </c>
      <c r="G108" s="84" t="e">
        <f>IF(VLOOKUP(F108,Anmeldung!C108:D307,2,FALSE)=0," ",VLOOKUP(F108,Anmeldung!C108:D307,2,FALSE))</f>
        <v>#N/A</v>
      </c>
      <c r="H108" s="90"/>
      <c r="I108" t="str">
        <f t="shared" si="35"/>
        <v/>
      </c>
      <c r="J108" s="7" t="str">
        <f t="shared" si="36"/>
        <v/>
      </c>
      <c r="K108" s="3" t="str">
        <f t="shared" si="46"/>
        <v/>
      </c>
      <c r="L108" s="3" t="str">
        <f t="shared" si="47"/>
        <v/>
      </c>
      <c r="M108" s="78" t="e">
        <f t="shared" si="37"/>
        <v>#N/A</v>
      </c>
      <c r="N108" s="90"/>
      <c r="O108" t="str">
        <f t="shared" si="38"/>
        <v/>
      </c>
      <c r="P108" s="7" t="str">
        <f t="shared" si="39"/>
        <v/>
      </c>
      <c r="Q108" s="3" t="str">
        <f t="shared" si="48"/>
        <v/>
      </c>
      <c r="R108" s="3" t="str">
        <f t="shared" si="49"/>
        <v/>
      </c>
      <c r="S108" s="78" t="e">
        <f t="shared" si="40"/>
        <v>#N/A</v>
      </c>
      <c r="T108" s="47"/>
      <c r="V108" s="40" t="str">
        <f t="shared" si="41"/>
        <v/>
      </c>
      <c r="W108" s="51" t="str">
        <f t="shared" si="42"/>
        <v/>
      </c>
      <c r="X108" s="51" t="str">
        <f t="shared" si="43"/>
        <v/>
      </c>
      <c r="AC108" s="80">
        <v>104</v>
      </c>
      <c r="AD108" s="3" t="str">
        <f t="shared" si="44"/>
        <v/>
      </c>
      <c r="AE108" s="3" t="str">
        <f t="shared" si="50"/>
        <v/>
      </c>
      <c r="AF108" s="3" t="str">
        <f t="shared" si="51"/>
        <v/>
      </c>
      <c r="AG108" s="5" t="str">
        <f t="shared" si="45"/>
        <v/>
      </c>
    </row>
    <row r="109" spans="1:33" x14ac:dyDescent="0.3">
      <c r="A109">
        <f t="shared" si="32"/>
        <v>0</v>
      </c>
      <c r="B109">
        <f t="shared" si="33"/>
        <v>0</v>
      </c>
      <c r="C109">
        <f t="shared" si="34"/>
        <v>0</v>
      </c>
      <c r="D109" s="46">
        <f>Anmeldung!A109</f>
        <v>105</v>
      </c>
      <c r="E109" s="42" t="str">
        <f>IF(Anmeldung!B109=0,"",(Anmeldung!B109))</f>
        <v/>
      </c>
      <c r="F109" s="42" t="str">
        <f>IF(Anmeldung!C109=0,"",Anmeldung!C109)</f>
        <v/>
      </c>
      <c r="G109" s="84" t="e">
        <f>IF(VLOOKUP(F109,Anmeldung!C109:D308,2,FALSE)=0," ",VLOOKUP(F109,Anmeldung!C109:D308,2,FALSE))</f>
        <v>#N/A</v>
      </c>
      <c r="H109" s="90"/>
      <c r="I109" t="str">
        <f t="shared" si="35"/>
        <v/>
      </c>
      <c r="J109" s="7" t="str">
        <f t="shared" si="36"/>
        <v/>
      </c>
      <c r="K109" s="3" t="str">
        <f t="shared" si="46"/>
        <v/>
      </c>
      <c r="L109" s="3" t="str">
        <f t="shared" si="47"/>
        <v/>
      </c>
      <c r="M109" s="78" t="e">
        <f t="shared" si="37"/>
        <v>#N/A</v>
      </c>
      <c r="N109" s="90"/>
      <c r="O109" t="str">
        <f t="shared" si="38"/>
        <v/>
      </c>
      <c r="P109" s="7" t="str">
        <f t="shared" si="39"/>
        <v/>
      </c>
      <c r="Q109" s="3" t="str">
        <f t="shared" si="48"/>
        <v/>
      </c>
      <c r="R109" s="3" t="str">
        <f t="shared" si="49"/>
        <v/>
      </c>
      <c r="S109" s="78" t="e">
        <f t="shared" si="40"/>
        <v>#N/A</v>
      </c>
      <c r="T109" s="47"/>
      <c r="V109" s="40" t="str">
        <f t="shared" si="41"/>
        <v/>
      </c>
      <c r="W109" s="51" t="str">
        <f t="shared" si="42"/>
        <v/>
      </c>
      <c r="X109" s="51" t="str">
        <f t="shared" si="43"/>
        <v/>
      </c>
      <c r="AC109" s="80">
        <v>105</v>
      </c>
      <c r="AD109" s="3" t="str">
        <f t="shared" si="44"/>
        <v/>
      </c>
      <c r="AE109" s="3" t="str">
        <f t="shared" si="50"/>
        <v/>
      </c>
      <c r="AF109" s="3" t="str">
        <f t="shared" si="51"/>
        <v/>
      </c>
      <c r="AG109" s="5" t="str">
        <f t="shared" si="45"/>
        <v/>
      </c>
    </row>
    <row r="110" spans="1:33" x14ac:dyDescent="0.3">
      <c r="A110">
        <f t="shared" si="32"/>
        <v>0</v>
      </c>
      <c r="B110">
        <f t="shared" si="33"/>
        <v>0</v>
      </c>
      <c r="C110">
        <f t="shared" si="34"/>
        <v>0</v>
      </c>
      <c r="D110" s="46">
        <f>Anmeldung!A110</f>
        <v>106</v>
      </c>
      <c r="E110" s="42" t="str">
        <f>IF(Anmeldung!B110=0,"",(Anmeldung!B110))</f>
        <v/>
      </c>
      <c r="F110" s="42" t="str">
        <f>IF(Anmeldung!C110=0,"",Anmeldung!C110)</f>
        <v/>
      </c>
      <c r="G110" s="84" t="e">
        <f>IF(VLOOKUP(F110,Anmeldung!C110:D309,2,FALSE)=0," ",VLOOKUP(F110,Anmeldung!C110:D309,2,FALSE))</f>
        <v>#N/A</v>
      </c>
      <c r="H110" s="90"/>
      <c r="I110" t="str">
        <f t="shared" si="35"/>
        <v/>
      </c>
      <c r="J110" s="7" t="str">
        <f t="shared" si="36"/>
        <v/>
      </c>
      <c r="K110" s="3" t="str">
        <f t="shared" si="46"/>
        <v/>
      </c>
      <c r="L110" s="3" t="str">
        <f t="shared" si="47"/>
        <v/>
      </c>
      <c r="M110" s="78" t="e">
        <f t="shared" si="37"/>
        <v>#N/A</v>
      </c>
      <c r="N110" s="90"/>
      <c r="O110" t="str">
        <f t="shared" si="38"/>
        <v/>
      </c>
      <c r="P110" s="7" t="str">
        <f t="shared" si="39"/>
        <v/>
      </c>
      <c r="Q110" s="3" t="str">
        <f t="shared" si="48"/>
        <v/>
      </c>
      <c r="R110" s="3" t="str">
        <f t="shared" si="49"/>
        <v/>
      </c>
      <c r="S110" s="78" t="e">
        <f t="shared" si="40"/>
        <v>#N/A</v>
      </c>
      <c r="T110" s="47"/>
      <c r="V110" s="40" t="str">
        <f t="shared" si="41"/>
        <v/>
      </c>
      <c r="W110" s="51" t="str">
        <f t="shared" si="42"/>
        <v/>
      </c>
      <c r="X110" s="51" t="str">
        <f t="shared" si="43"/>
        <v/>
      </c>
      <c r="AC110" s="80">
        <v>106</v>
      </c>
      <c r="AD110" s="3" t="str">
        <f t="shared" si="44"/>
        <v/>
      </c>
      <c r="AE110" s="3" t="str">
        <f t="shared" si="50"/>
        <v/>
      </c>
      <c r="AF110" s="3" t="str">
        <f t="shared" si="51"/>
        <v/>
      </c>
      <c r="AG110" s="5" t="str">
        <f t="shared" si="45"/>
        <v/>
      </c>
    </row>
    <row r="111" spans="1:33" x14ac:dyDescent="0.3">
      <c r="A111">
        <f t="shared" si="32"/>
        <v>0</v>
      </c>
      <c r="B111">
        <f t="shared" si="33"/>
        <v>0</v>
      </c>
      <c r="C111">
        <f t="shared" si="34"/>
        <v>0</v>
      </c>
      <c r="D111" s="46">
        <f>Anmeldung!A111</f>
        <v>107</v>
      </c>
      <c r="E111" s="42" t="str">
        <f>IF(Anmeldung!B111=0,"",(Anmeldung!B111))</f>
        <v/>
      </c>
      <c r="F111" s="42" t="str">
        <f>IF(Anmeldung!C111=0,"",Anmeldung!C111)</f>
        <v/>
      </c>
      <c r="G111" s="84" t="e">
        <f>IF(VLOOKUP(F111,Anmeldung!C111:D310,2,FALSE)=0," ",VLOOKUP(F111,Anmeldung!C111:D310,2,FALSE))</f>
        <v>#N/A</v>
      </c>
      <c r="H111" s="90"/>
      <c r="I111" t="str">
        <f t="shared" si="35"/>
        <v/>
      </c>
      <c r="J111" s="7" t="str">
        <f t="shared" si="36"/>
        <v/>
      </c>
      <c r="K111" s="3" t="str">
        <f t="shared" si="46"/>
        <v/>
      </c>
      <c r="L111" s="3" t="str">
        <f t="shared" si="47"/>
        <v/>
      </c>
      <c r="M111" s="78" t="e">
        <f t="shared" si="37"/>
        <v>#N/A</v>
      </c>
      <c r="N111" s="90"/>
      <c r="O111" t="str">
        <f t="shared" si="38"/>
        <v/>
      </c>
      <c r="P111" s="7" t="str">
        <f t="shared" si="39"/>
        <v/>
      </c>
      <c r="Q111" s="3" t="str">
        <f t="shared" si="48"/>
        <v/>
      </c>
      <c r="R111" s="3" t="str">
        <f t="shared" si="49"/>
        <v/>
      </c>
      <c r="S111" s="78" t="e">
        <f t="shared" si="40"/>
        <v>#N/A</v>
      </c>
      <c r="T111" s="47"/>
      <c r="V111" s="40" t="str">
        <f t="shared" si="41"/>
        <v/>
      </c>
      <c r="W111" s="51" t="str">
        <f t="shared" si="42"/>
        <v/>
      </c>
      <c r="X111" s="51" t="str">
        <f t="shared" si="43"/>
        <v/>
      </c>
      <c r="AC111" s="80">
        <v>107</v>
      </c>
      <c r="AD111" s="3" t="str">
        <f t="shared" si="44"/>
        <v/>
      </c>
      <c r="AE111" s="3" t="str">
        <f t="shared" si="50"/>
        <v/>
      </c>
      <c r="AF111" s="3" t="str">
        <f t="shared" si="51"/>
        <v/>
      </c>
      <c r="AG111" s="5" t="str">
        <f t="shared" si="45"/>
        <v/>
      </c>
    </row>
    <row r="112" spans="1:33" x14ac:dyDescent="0.3">
      <c r="A112">
        <f t="shared" si="32"/>
        <v>0</v>
      </c>
      <c r="B112">
        <f t="shared" si="33"/>
        <v>0</v>
      </c>
      <c r="C112">
        <f t="shared" si="34"/>
        <v>0</v>
      </c>
      <c r="D112" s="46">
        <f>Anmeldung!A112</f>
        <v>108</v>
      </c>
      <c r="E112" s="42" t="str">
        <f>IF(Anmeldung!B112=0,"",(Anmeldung!B112))</f>
        <v/>
      </c>
      <c r="F112" s="42" t="str">
        <f>IF(Anmeldung!C112=0,"",Anmeldung!C112)</f>
        <v/>
      </c>
      <c r="G112" s="84" t="e">
        <f>IF(VLOOKUP(F112,Anmeldung!C112:D311,2,FALSE)=0," ",VLOOKUP(F112,Anmeldung!C112:D311,2,FALSE))</f>
        <v>#N/A</v>
      </c>
      <c r="H112" s="90"/>
      <c r="I112" t="str">
        <f t="shared" si="35"/>
        <v/>
      </c>
      <c r="J112" s="7" t="str">
        <f t="shared" si="36"/>
        <v/>
      </c>
      <c r="K112" s="3" t="str">
        <f t="shared" si="46"/>
        <v/>
      </c>
      <c r="L112" s="3" t="str">
        <f t="shared" si="47"/>
        <v/>
      </c>
      <c r="M112" s="78" t="e">
        <f t="shared" si="37"/>
        <v>#N/A</v>
      </c>
      <c r="N112" s="90"/>
      <c r="O112" t="str">
        <f t="shared" si="38"/>
        <v/>
      </c>
      <c r="P112" s="7" t="str">
        <f t="shared" si="39"/>
        <v/>
      </c>
      <c r="Q112" s="3" t="str">
        <f t="shared" si="48"/>
        <v/>
      </c>
      <c r="R112" s="3" t="str">
        <f t="shared" si="49"/>
        <v/>
      </c>
      <c r="S112" s="78" t="e">
        <f t="shared" si="40"/>
        <v>#N/A</v>
      </c>
      <c r="T112" s="47"/>
      <c r="V112" s="40" t="str">
        <f t="shared" si="41"/>
        <v/>
      </c>
      <c r="W112" s="51" t="str">
        <f t="shared" si="42"/>
        <v/>
      </c>
      <c r="X112" s="51" t="str">
        <f t="shared" si="43"/>
        <v/>
      </c>
      <c r="AC112" s="80">
        <v>108</v>
      </c>
      <c r="AD112" s="3" t="str">
        <f t="shared" si="44"/>
        <v/>
      </c>
      <c r="AE112" s="3" t="str">
        <f t="shared" si="50"/>
        <v/>
      </c>
      <c r="AF112" s="3" t="str">
        <f t="shared" si="51"/>
        <v/>
      </c>
      <c r="AG112" s="5" t="str">
        <f t="shared" si="45"/>
        <v/>
      </c>
    </row>
    <row r="113" spans="1:33" x14ac:dyDescent="0.3">
      <c r="A113">
        <f t="shared" si="32"/>
        <v>0</v>
      </c>
      <c r="B113">
        <f t="shared" si="33"/>
        <v>0</v>
      </c>
      <c r="C113">
        <f t="shared" si="34"/>
        <v>0</v>
      </c>
      <c r="D113" s="46">
        <f>Anmeldung!A113</f>
        <v>109</v>
      </c>
      <c r="E113" s="42" t="str">
        <f>IF(Anmeldung!B113=0,"",(Anmeldung!B113))</f>
        <v/>
      </c>
      <c r="F113" s="42" t="str">
        <f>IF(Anmeldung!C113=0,"",Anmeldung!C113)</f>
        <v/>
      </c>
      <c r="G113" s="84" t="e">
        <f>IF(VLOOKUP(F113,Anmeldung!C113:D312,2,FALSE)=0," ",VLOOKUP(F113,Anmeldung!C113:D312,2,FALSE))</f>
        <v>#N/A</v>
      </c>
      <c r="H113" s="90"/>
      <c r="I113" t="str">
        <f t="shared" si="35"/>
        <v/>
      </c>
      <c r="J113" s="7" t="str">
        <f t="shared" si="36"/>
        <v/>
      </c>
      <c r="K113" s="3" t="str">
        <f t="shared" si="46"/>
        <v/>
      </c>
      <c r="L113" s="3" t="str">
        <f t="shared" si="47"/>
        <v/>
      </c>
      <c r="M113" s="78" t="e">
        <f t="shared" si="37"/>
        <v>#N/A</v>
      </c>
      <c r="N113" s="90"/>
      <c r="O113" t="str">
        <f t="shared" si="38"/>
        <v/>
      </c>
      <c r="P113" s="7" t="str">
        <f t="shared" si="39"/>
        <v/>
      </c>
      <c r="Q113" s="3" t="str">
        <f t="shared" si="48"/>
        <v/>
      </c>
      <c r="R113" s="3" t="str">
        <f t="shared" si="49"/>
        <v/>
      </c>
      <c r="S113" s="78" t="e">
        <f t="shared" si="40"/>
        <v>#N/A</v>
      </c>
      <c r="T113" s="47"/>
      <c r="V113" s="40" t="str">
        <f t="shared" si="41"/>
        <v/>
      </c>
      <c r="W113" s="51" t="str">
        <f t="shared" si="42"/>
        <v/>
      </c>
      <c r="X113" s="51" t="str">
        <f t="shared" si="43"/>
        <v/>
      </c>
      <c r="AC113" s="80">
        <v>109</v>
      </c>
      <c r="AD113" s="3" t="str">
        <f t="shared" si="44"/>
        <v/>
      </c>
      <c r="AE113" s="3" t="str">
        <f t="shared" si="50"/>
        <v/>
      </c>
      <c r="AF113" s="3" t="str">
        <f t="shared" si="51"/>
        <v/>
      </c>
      <c r="AG113" s="5" t="str">
        <f t="shared" si="45"/>
        <v/>
      </c>
    </row>
    <row r="114" spans="1:33" x14ac:dyDescent="0.3">
      <c r="A114">
        <f t="shared" si="32"/>
        <v>0</v>
      </c>
      <c r="B114">
        <f t="shared" si="33"/>
        <v>0</v>
      </c>
      <c r="C114">
        <f t="shared" si="34"/>
        <v>0</v>
      </c>
      <c r="D114" s="46">
        <f>Anmeldung!A114</f>
        <v>110</v>
      </c>
      <c r="E114" s="42" t="str">
        <f>IF(Anmeldung!B114=0,"",(Anmeldung!B114))</f>
        <v/>
      </c>
      <c r="F114" s="42" t="str">
        <f>IF(Anmeldung!C114=0,"",Anmeldung!C114)</f>
        <v/>
      </c>
      <c r="G114" s="84" t="e">
        <f>IF(VLOOKUP(F114,Anmeldung!C114:D313,2,FALSE)=0," ",VLOOKUP(F114,Anmeldung!C114:D313,2,FALSE))</f>
        <v>#N/A</v>
      </c>
      <c r="H114" s="90"/>
      <c r="I114" t="str">
        <f t="shared" si="35"/>
        <v/>
      </c>
      <c r="J114" s="7" t="str">
        <f t="shared" si="36"/>
        <v/>
      </c>
      <c r="K114" s="3" t="str">
        <f t="shared" si="46"/>
        <v/>
      </c>
      <c r="L114" s="3" t="str">
        <f t="shared" si="47"/>
        <v/>
      </c>
      <c r="M114" s="78" t="e">
        <f t="shared" si="37"/>
        <v>#N/A</v>
      </c>
      <c r="N114" s="90"/>
      <c r="O114" t="str">
        <f t="shared" si="38"/>
        <v/>
      </c>
      <c r="P114" s="7" t="str">
        <f t="shared" si="39"/>
        <v/>
      </c>
      <c r="Q114" s="3" t="str">
        <f t="shared" si="48"/>
        <v/>
      </c>
      <c r="R114" s="3" t="str">
        <f t="shared" si="49"/>
        <v/>
      </c>
      <c r="S114" s="78" t="e">
        <f t="shared" si="40"/>
        <v>#N/A</v>
      </c>
      <c r="T114" s="47"/>
      <c r="V114" s="40" t="str">
        <f t="shared" si="41"/>
        <v/>
      </c>
      <c r="W114" s="51" t="str">
        <f t="shared" si="42"/>
        <v/>
      </c>
      <c r="X114" s="51" t="str">
        <f t="shared" si="43"/>
        <v/>
      </c>
      <c r="AC114" s="80">
        <v>110</v>
      </c>
      <c r="AD114" s="3" t="str">
        <f t="shared" si="44"/>
        <v/>
      </c>
      <c r="AE114" s="3" t="str">
        <f t="shared" si="50"/>
        <v/>
      </c>
      <c r="AF114" s="3" t="str">
        <f t="shared" si="51"/>
        <v/>
      </c>
      <c r="AG114" s="5" t="str">
        <f t="shared" si="45"/>
        <v/>
      </c>
    </row>
    <row r="115" spans="1:33" x14ac:dyDescent="0.3">
      <c r="A115">
        <f t="shared" si="32"/>
        <v>0</v>
      </c>
      <c r="B115">
        <f t="shared" si="33"/>
        <v>0</v>
      </c>
      <c r="C115">
        <f t="shared" si="34"/>
        <v>0</v>
      </c>
      <c r="D115" s="46">
        <f>Anmeldung!A115</f>
        <v>111</v>
      </c>
      <c r="E115" s="42" t="str">
        <f>IF(Anmeldung!B115=0,"",(Anmeldung!B115))</f>
        <v/>
      </c>
      <c r="F115" s="42" t="str">
        <f>IF(Anmeldung!C115=0,"",Anmeldung!C115)</f>
        <v/>
      </c>
      <c r="G115" s="84" t="e">
        <f>IF(VLOOKUP(F115,Anmeldung!C115:D314,2,FALSE)=0," ",VLOOKUP(F115,Anmeldung!C115:D314,2,FALSE))</f>
        <v>#N/A</v>
      </c>
      <c r="H115" s="90"/>
      <c r="I115" t="str">
        <f t="shared" si="35"/>
        <v/>
      </c>
      <c r="J115" s="7" t="str">
        <f t="shared" si="36"/>
        <v/>
      </c>
      <c r="K115" s="3" t="str">
        <f t="shared" si="46"/>
        <v/>
      </c>
      <c r="L115" s="3" t="str">
        <f t="shared" si="47"/>
        <v/>
      </c>
      <c r="M115" s="78" t="e">
        <f t="shared" si="37"/>
        <v>#N/A</v>
      </c>
      <c r="N115" s="90"/>
      <c r="O115" t="str">
        <f t="shared" si="38"/>
        <v/>
      </c>
      <c r="P115" s="7" t="str">
        <f t="shared" si="39"/>
        <v/>
      </c>
      <c r="Q115" s="3" t="str">
        <f t="shared" si="48"/>
        <v/>
      </c>
      <c r="R115" s="3" t="str">
        <f t="shared" si="49"/>
        <v/>
      </c>
      <c r="S115" s="78" t="e">
        <f t="shared" si="40"/>
        <v>#N/A</v>
      </c>
      <c r="T115" s="47"/>
      <c r="V115" s="40" t="str">
        <f t="shared" si="41"/>
        <v/>
      </c>
      <c r="W115" s="51" t="str">
        <f t="shared" si="42"/>
        <v/>
      </c>
      <c r="X115" s="51" t="str">
        <f t="shared" si="43"/>
        <v/>
      </c>
      <c r="AC115" s="80">
        <v>111</v>
      </c>
      <c r="AD115" s="3" t="str">
        <f t="shared" si="44"/>
        <v/>
      </c>
      <c r="AE115" s="3" t="str">
        <f t="shared" si="50"/>
        <v/>
      </c>
      <c r="AF115" s="3" t="str">
        <f t="shared" si="51"/>
        <v/>
      </c>
      <c r="AG115" s="5" t="str">
        <f t="shared" si="45"/>
        <v/>
      </c>
    </row>
    <row r="116" spans="1:33" x14ac:dyDescent="0.3">
      <c r="A116">
        <f t="shared" si="32"/>
        <v>0</v>
      </c>
      <c r="B116">
        <f t="shared" si="33"/>
        <v>0</v>
      </c>
      <c r="C116">
        <f t="shared" si="34"/>
        <v>0</v>
      </c>
      <c r="D116" s="46">
        <f>Anmeldung!A116</f>
        <v>112</v>
      </c>
      <c r="E116" s="42" t="str">
        <f>IF(Anmeldung!B116=0,"",(Anmeldung!B116))</f>
        <v/>
      </c>
      <c r="F116" s="42" t="str">
        <f>IF(Anmeldung!C116=0,"",Anmeldung!C116)</f>
        <v/>
      </c>
      <c r="G116" s="84" t="e">
        <f>IF(VLOOKUP(F116,Anmeldung!C116:D315,2,FALSE)=0," ",VLOOKUP(F116,Anmeldung!C116:D315,2,FALSE))</f>
        <v>#N/A</v>
      </c>
      <c r="H116" s="90"/>
      <c r="I116" t="str">
        <f t="shared" si="35"/>
        <v/>
      </c>
      <c r="J116" s="7" t="str">
        <f t="shared" si="36"/>
        <v/>
      </c>
      <c r="K116" s="3" t="str">
        <f t="shared" si="46"/>
        <v/>
      </c>
      <c r="L116" s="3" t="str">
        <f t="shared" si="47"/>
        <v/>
      </c>
      <c r="M116" s="78" t="e">
        <f t="shared" si="37"/>
        <v>#N/A</v>
      </c>
      <c r="N116" s="90"/>
      <c r="O116" t="str">
        <f t="shared" si="38"/>
        <v/>
      </c>
      <c r="P116" s="7" t="str">
        <f t="shared" si="39"/>
        <v/>
      </c>
      <c r="Q116" s="3" t="str">
        <f t="shared" si="48"/>
        <v/>
      </c>
      <c r="R116" s="3" t="str">
        <f t="shared" si="49"/>
        <v/>
      </c>
      <c r="S116" s="78" t="e">
        <f t="shared" si="40"/>
        <v>#N/A</v>
      </c>
      <c r="T116" s="47"/>
      <c r="V116" s="40" t="str">
        <f t="shared" si="41"/>
        <v/>
      </c>
      <c r="W116" s="51" t="str">
        <f t="shared" si="42"/>
        <v/>
      </c>
      <c r="X116" s="51" t="str">
        <f t="shared" si="43"/>
        <v/>
      </c>
      <c r="AC116" s="80">
        <v>112</v>
      </c>
      <c r="AD116" s="3" t="str">
        <f t="shared" si="44"/>
        <v/>
      </c>
      <c r="AE116" s="3" t="str">
        <f t="shared" si="50"/>
        <v/>
      </c>
      <c r="AF116" s="3" t="str">
        <f t="shared" si="51"/>
        <v/>
      </c>
      <c r="AG116" s="5" t="str">
        <f t="shared" si="45"/>
        <v/>
      </c>
    </row>
    <row r="117" spans="1:33" x14ac:dyDescent="0.3">
      <c r="A117">
        <f t="shared" si="32"/>
        <v>0</v>
      </c>
      <c r="B117">
        <f t="shared" si="33"/>
        <v>0</v>
      </c>
      <c r="C117">
        <f t="shared" si="34"/>
        <v>0</v>
      </c>
      <c r="D117" s="46">
        <f>Anmeldung!A117</f>
        <v>113</v>
      </c>
      <c r="E117" s="42" t="str">
        <f>IF(Anmeldung!B117=0,"",(Anmeldung!B117))</f>
        <v/>
      </c>
      <c r="F117" s="42" t="str">
        <f>IF(Anmeldung!C117=0,"",Anmeldung!C117)</f>
        <v/>
      </c>
      <c r="G117" s="84" t="e">
        <f>IF(VLOOKUP(F117,Anmeldung!C117:D316,2,FALSE)=0," ",VLOOKUP(F117,Anmeldung!C117:D316,2,FALSE))</f>
        <v>#N/A</v>
      </c>
      <c r="H117" s="90"/>
      <c r="I117" t="str">
        <f t="shared" si="35"/>
        <v/>
      </c>
      <c r="J117" s="7" t="str">
        <f t="shared" si="36"/>
        <v/>
      </c>
      <c r="K117" s="3" t="str">
        <f t="shared" si="46"/>
        <v/>
      </c>
      <c r="L117" s="3" t="str">
        <f t="shared" si="47"/>
        <v/>
      </c>
      <c r="M117" s="78" t="e">
        <f t="shared" si="37"/>
        <v>#N/A</v>
      </c>
      <c r="N117" s="90"/>
      <c r="O117" t="str">
        <f t="shared" si="38"/>
        <v/>
      </c>
      <c r="P117" s="7" t="str">
        <f t="shared" si="39"/>
        <v/>
      </c>
      <c r="Q117" s="3" t="str">
        <f t="shared" si="48"/>
        <v/>
      </c>
      <c r="R117" s="3" t="str">
        <f t="shared" si="49"/>
        <v/>
      </c>
      <c r="S117" s="78" t="e">
        <f t="shared" si="40"/>
        <v>#N/A</v>
      </c>
      <c r="T117" s="47"/>
      <c r="V117" s="40" t="str">
        <f t="shared" si="41"/>
        <v/>
      </c>
      <c r="W117" s="51" t="str">
        <f t="shared" si="42"/>
        <v/>
      </c>
      <c r="X117" s="51" t="str">
        <f t="shared" si="43"/>
        <v/>
      </c>
      <c r="AC117" s="80">
        <v>113</v>
      </c>
      <c r="AD117" s="3" t="str">
        <f t="shared" si="44"/>
        <v/>
      </c>
      <c r="AE117" s="3" t="str">
        <f t="shared" si="50"/>
        <v/>
      </c>
      <c r="AF117" s="3" t="str">
        <f t="shared" si="51"/>
        <v/>
      </c>
      <c r="AG117" s="5" t="str">
        <f t="shared" si="45"/>
        <v/>
      </c>
    </row>
    <row r="118" spans="1:33" x14ac:dyDescent="0.3">
      <c r="A118">
        <f t="shared" si="32"/>
        <v>0</v>
      </c>
      <c r="B118">
        <f t="shared" si="33"/>
        <v>0</v>
      </c>
      <c r="C118">
        <f t="shared" si="34"/>
        <v>0</v>
      </c>
      <c r="D118" s="46">
        <f>Anmeldung!A118</f>
        <v>114</v>
      </c>
      <c r="E118" s="42" t="str">
        <f>IF(Anmeldung!B118=0,"",(Anmeldung!B118))</f>
        <v/>
      </c>
      <c r="F118" s="42" t="str">
        <f>IF(Anmeldung!C118=0,"",Anmeldung!C118)</f>
        <v/>
      </c>
      <c r="G118" s="84" t="e">
        <f>IF(VLOOKUP(F118,Anmeldung!C118:D317,2,FALSE)=0," ",VLOOKUP(F118,Anmeldung!C118:D317,2,FALSE))</f>
        <v>#N/A</v>
      </c>
      <c r="H118" s="90"/>
      <c r="I118" t="str">
        <f t="shared" si="35"/>
        <v/>
      </c>
      <c r="J118" s="7" t="str">
        <f t="shared" si="36"/>
        <v/>
      </c>
      <c r="K118" s="3" t="str">
        <f t="shared" si="46"/>
        <v/>
      </c>
      <c r="L118" s="3" t="str">
        <f t="shared" si="47"/>
        <v/>
      </c>
      <c r="M118" s="78" t="e">
        <f t="shared" si="37"/>
        <v>#N/A</v>
      </c>
      <c r="N118" s="90"/>
      <c r="O118" t="str">
        <f t="shared" si="38"/>
        <v/>
      </c>
      <c r="P118" s="7" t="str">
        <f t="shared" si="39"/>
        <v/>
      </c>
      <c r="Q118" s="3" t="str">
        <f t="shared" si="48"/>
        <v/>
      </c>
      <c r="R118" s="3" t="str">
        <f t="shared" si="49"/>
        <v/>
      </c>
      <c r="S118" s="78" t="e">
        <f t="shared" si="40"/>
        <v>#N/A</v>
      </c>
      <c r="T118" s="47"/>
      <c r="V118" s="40" t="str">
        <f t="shared" si="41"/>
        <v/>
      </c>
      <c r="W118" s="51" t="str">
        <f t="shared" si="42"/>
        <v/>
      </c>
      <c r="X118" s="51" t="str">
        <f t="shared" si="43"/>
        <v/>
      </c>
      <c r="AC118" s="80">
        <v>114</v>
      </c>
      <c r="AD118" s="3" t="str">
        <f t="shared" si="44"/>
        <v/>
      </c>
      <c r="AE118" s="3" t="str">
        <f t="shared" si="50"/>
        <v/>
      </c>
      <c r="AF118" s="3" t="str">
        <f t="shared" si="51"/>
        <v/>
      </c>
      <c r="AG118" s="5" t="str">
        <f t="shared" si="45"/>
        <v/>
      </c>
    </row>
    <row r="119" spans="1:33" x14ac:dyDescent="0.3">
      <c r="A119">
        <f t="shared" si="32"/>
        <v>0</v>
      </c>
      <c r="B119">
        <f t="shared" si="33"/>
        <v>0</v>
      </c>
      <c r="C119">
        <f t="shared" si="34"/>
        <v>0</v>
      </c>
      <c r="D119" s="46">
        <f>Anmeldung!A119</f>
        <v>115</v>
      </c>
      <c r="E119" s="42" t="str">
        <f>IF(Anmeldung!B119=0,"",(Anmeldung!B119))</f>
        <v/>
      </c>
      <c r="F119" s="42" t="str">
        <f>IF(Anmeldung!C119=0,"",Anmeldung!C119)</f>
        <v/>
      </c>
      <c r="G119" s="84" t="e">
        <f>IF(VLOOKUP(F119,Anmeldung!C119:D318,2,FALSE)=0," ",VLOOKUP(F119,Anmeldung!C119:D318,2,FALSE))</f>
        <v>#N/A</v>
      </c>
      <c r="H119" s="90"/>
      <c r="I119" t="str">
        <f t="shared" si="35"/>
        <v/>
      </c>
      <c r="J119" s="7" t="str">
        <f t="shared" si="36"/>
        <v/>
      </c>
      <c r="K119" s="3" t="str">
        <f t="shared" si="46"/>
        <v/>
      </c>
      <c r="L119" s="3" t="str">
        <f t="shared" si="47"/>
        <v/>
      </c>
      <c r="M119" s="78" t="e">
        <f t="shared" si="37"/>
        <v>#N/A</v>
      </c>
      <c r="N119" s="90"/>
      <c r="O119" t="str">
        <f t="shared" si="38"/>
        <v/>
      </c>
      <c r="P119" s="7" t="str">
        <f t="shared" si="39"/>
        <v/>
      </c>
      <c r="Q119" s="3" t="str">
        <f t="shared" si="48"/>
        <v/>
      </c>
      <c r="R119" s="3" t="str">
        <f t="shared" si="49"/>
        <v/>
      </c>
      <c r="S119" s="78" t="e">
        <f t="shared" si="40"/>
        <v>#N/A</v>
      </c>
      <c r="T119" s="47"/>
      <c r="V119" s="40" t="str">
        <f t="shared" si="41"/>
        <v/>
      </c>
      <c r="W119" s="51" t="str">
        <f t="shared" si="42"/>
        <v/>
      </c>
      <c r="X119" s="51" t="str">
        <f t="shared" si="43"/>
        <v/>
      </c>
      <c r="AC119" s="80">
        <v>115</v>
      </c>
      <c r="AD119" s="3" t="str">
        <f t="shared" si="44"/>
        <v/>
      </c>
      <c r="AE119" s="3" t="str">
        <f t="shared" si="50"/>
        <v/>
      </c>
      <c r="AF119" s="3" t="str">
        <f t="shared" si="51"/>
        <v/>
      </c>
      <c r="AG119" s="5" t="str">
        <f t="shared" si="45"/>
        <v/>
      </c>
    </row>
    <row r="120" spans="1:33" x14ac:dyDescent="0.3">
      <c r="A120">
        <f t="shared" si="32"/>
        <v>0</v>
      </c>
      <c r="B120">
        <f t="shared" si="33"/>
        <v>0</v>
      </c>
      <c r="C120">
        <f t="shared" si="34"/>
        <v>0</v>
      </c>
      <c r="D120" s="46">
        <f>Anmeldung!A120</f>
        <v>116</v>
      </c>
      <c r="E120" s="42" t="str">
        <f>IF(Anmeldung!B120=0,"",(Anmeldung!B120))</f>
        <v/>
      </c>
      <c r="F120" s="42" t="str">
        <f>IF(Anmeldung!C120=0,"",Anmeldung!C120)</f>
        <v/>
      </c>
      <c r="G120" s="84" t="e">
        <f>IF(VLOOKUP(F120,Anmeldung!C120:D319,2,FALSE)=0," ",VLOOKUP(F120,Anmeldung!C120:D319,2,FALSE))</f>
        <v>#N/A</v>
      </c>
      <c r="H120" s="90"/>
      <c r="I120" t="str">
        <f t="shared" si="35"/>
        <v/>
      </c>
      <c r="J120" s="7" t="str">
        <f t="shared" si="36"/>
        <v/>
      </c>
      <c r="K120" s="3" t="str">
        <f t="shared" si="46"/>
        <v/>
      </c>
      <c r="L120" s="3" t="str">
        <f t="shared" si="47"/>
        <v/>
      </c>
      <c r="M120" s="78" t="e">
        <f t="shared" si="37"/>
        <v>#N/A</v>
      </c>
      <c r="N120" s="90"/>
      <c r="O120" t="str">
        <f t="shared" si="38"/>
        <v/>
      </c>
      <c r="P120" s="7" t="str">
        <f t="shared" si="39"/>
        <v/>
      </c>
      <c r="Q120" s="3" t="str">
        <f t="shared" si="48"/>
        <v/>
      </c>
      <c r="R120" s="3" t="str">
        <f t="shared" si="49"/>
        <v/>
      </c>
      <c r="S120" s="78" t="e">
        <f t="shared" si="40"/>
        <v>#N/A</v>
      </c>
      <c r="T120" s="47"/>
      <c r="V120" s="40" t="str">
        <f t="shared" si="41"/>
        <v/>
      </c>
      <c r="W120" s="51" t="str">
        <f t="shared" si="42"/>
        <v/>
      </c>
      <c r="X120" s="51" t="str">
        <f t="shared" si="43"/>
        <v/>
      </c>
      <c r="AC120" s="80">
        <v>116</v>
      </c>
      <c r="AD120" s="3" t="str">
        <f t="shared" si="44"/>
        <v/>
      </c>
      <c r="AE120" s="3" t="str">
        <f t="shared" si="50"/>
        <v/>
      </c>
      <c r="AF120" s="3" t="str">
        <f t="shared" si="51"/>
        <v/>
      </c>
      <c r="AG120" s="5" t="str">
        <f t="shared" si="45"/>
        <v/>
      </c>
    </row>
    <row r="121" spans="1:33" x14ac:dyDescent="0.3">
      <c r="A121">
        <f t="shared" si="32"/>
        <v>0</v>
      </c>
      <c r="B121">
        <f t="shared" si="33"/>
        <v>0</v>
      </c>
      <c r="C121">
        <f t="shared" si="34"/>
        <v>0</v>
      </c>
      <c r="D121" s="46">
        <f>Anmeldung!A121</f>
        <v>117</v>
      </c>
      <c r="E121" s="42" t="str">
        <f>IF(Anmeldung!B121=0,"",(Anmeldung!B121))</f>
        <v/>
      </c>
      <c r="F121" s="42" t="str">
        <f>IF(Anmeldung!C121=0,"",Anmeldung!C121)</f>
        <v/>
      </c>
      <c r="G121" s="84" t="e">
        <f>IF(VLOOKUP(F121,Anmeldung!C121:D320,2,FALSE)=0," ",VLOOKUP(F121,Anmeldung!C121:D320,2,FALSE))</f>
        <v>#N/A</v>
      </c>
      <c r="H121" s="90"/>
      <c r="I121" t="str">
        <f t="shared" si="35"/>
        <v/>
      </c>
      <c r="J121" s="7" t="str">
        <f t="shared" si="36"/>
        <v/>
      </c>
      <c r="K121" s="3" t="str">
        <f t="shared" si="46"/>
        <v/>
      </c>
      <c r="L121" s="3" t="str">
        <f t="shared" si="47"/>
        <v/>
      </c>
      <c r="M121" s="78" t="e">
        <f t="shared" si="37"/>
        <v>#N/A</v>
      </c>
      <c r="N121" s="90"/>
      <c r="O121" t="str">
        <f t="shared" si="38"/>
        <v/>
      </c>
      <c r="P121" s="7" t="str">
        <f t="shared" si="39"/>
        <v/>
      </c>
      <c r="Q121" s="3" t="str">
        <f t="shared" si="48"/>
        <v/>
      </c>
      <c r="R121" s="3" t="str">
        <f t="shared" si="49"/>
        <v/>
      </c>
      <c r="S121" s="78" t="e">
        <f t="shared" si="40"/>
        <v>#N/A</v>
      </c>
      <c r="T121" s="47"/>
      <c r="V121" s="40" t="str">
        <f t="shared" si="41"/>
        <v/>
      </c>
      <c r="W121" s="51" t="str">
        <f t="shared" si="42"/>
        <v/>
      </c>
      <c r="X121" s="51" t="str">
        <f t="shared" si="43"/>
        <v/>
      </c>
      <c r="AC121" s="80">
        <v>117</v>
      </c>
      <c r="AD121" s="3" t="str">
        <f t="shared" si="44"/>
        <v/>
      </c>
      <c r="AE121" s="3" t="str">
        <f t="shared" si="50"/>
        <v/>
      </c>
      <c r="AF121" s="3" t="str">
        <f t="shared" si="51"/>
        <v/>
      </c>
      <c r="AG121" s="5" t="str">
        <f t="shared" si="45"/>
        <v/>
      </c>
    </row>
    <row r="122" spans="1:33" x14ac:dyDescent="0.3">
      <c r="A122">
        <f t="shared" si="32"/>
        <v>0</v>
      </c>
      <c r="B122">
        <f t="shared" si="33"/>
        <v>0</v>
      </c>
      <c r="C122">
        <f t="shared" si="34"/>
        <v>0</v>
      </c>
      <c r="D122" s="46">
        <f>Anmeldung!A122</f>
        <v>118</v>
      </c>
      <c r="E122" s="42" t="str">
        <f>IF(Anmeldung!B122=0,"",(Anmeldung!B122))</f>
        <v/>
      </c>
      <c r="F122" s="42" t="str">
        <f>IF(Anmeldung!C122=0,"",Anmeldung!C122)</f>
        <v/>
      </c>
      <c r="G122" s="84" t="e">
        <f>IF(VLOOKUP(F122,Anmeldung!C122:D321,2,FALSE)=0," ",VLOOKUP(F122,Anmeldung!C122:D321,2,FALSE))</f>
        <v>#N/A</v>
      </c>
      <c r="H122" s="90"/>
      <c r="I122" t="str">
        <f t="shared" si="35"/>
        <v/>
      </c>
      <c r="J122" s="7" t="str">
        <f t="shared" si="36"/>
        <v/>
      </c>
      <c r="K122" s="3" t="str">
        <f t="shared" si="46"/>
        <v/>
      </c>
      <c r="L122" s="3" t="str">
        <f t="shared" si="47"/>
        <v/>
      </c>
      <c r="M122" s="78" t="e">
        <f t="shared" si="37"/>
        <v>#N/A</v>
      </c>
      <c r="N122" s="90"/>
      <c r="O122" t="str">
        <f t="shared" si="38"/>
        <v/>
      </c>
      <c r="P122" s="7" t="str">
        <f t="shared" si="39"/>
        <v/>
      </c>
      <c r="Q122" s="3" t="str">
        <f t="shared" si="48"/>
        <v/>
      </c>
      <c r="R122" s="3" t="str">
        <f t="shared" si="49"/>
        <v/>
      </c>
      <c r="S122" s="78" t="e">
        <f t="shared" si="40"/>
        <v>#N/A</v>
      </c>
      <c r="T122" s="47"/>
      <c r="V122" s="40" t="str">
        <f t="shared" si="41"/>
        <v/>
      </c>
      <c r="W122" s="51" t="str">
        <f t="shared" si="42"/>
        <v/>
      </c>
      <c r="X122" s="51" t="str">
        <f t="shared" si="43"/>
        <v/>
      </c>
      <c r="AC122" s="80">
        <v>118</v>
      </c>
      <c r="AD122" s="3" t="str">
        <f t="shared" si="44"/>
        <v/>
      </c>
      <c r="AE122" s="3" t="str">
        <f t="shared" si="50"/>
        <v/>
      </c>
      <c r="AF122" s="3" t="str">
        <f t="shared" si="51"/>
        <v/>
      </c>
      <c r="AG122" s="5" t="str">
        <f t="shared" si="45"/>
        <v/>
      </c>
    </row>
    <row r="123" spans="1:33" x14ac:dyDescent="0.3">
      <c r="A123">
        <f t="shared" si="32"/>
        <v>0</v>
      </c>
      <c r="B123">
        <f t="shared" si="33"/>
        <v>0</v>
      </c>
      <c r="C123">
        <f t="shared" si="34"/>
        <v>0</v>
      </c>
      <c r="D123" s="46">
        <f>Anmeldung!A123</f>
        <v>119</v>
      </c>
      <c r="E123" s="42" t="str">
        <f>IF(Anmeldung!B123=0,"",(Anmeldung!B123))</f>
        <v/>
      </c>
      <c r="F123" s="42" t="str">
        <f>IF(Anmeldung!C123=0,"",Anmeldung!C123)</f>
        <v/>
      </c>
      <c r="G123" s="84" t="e">
        <f>IF(VLOOKUP(F123,Anmeldung!C123:D322,2,FALSE)=0," ",VLOOKUP(F123,Anmeldung!C123:D322,2,FALSE))</f>
        <v>#N/A</v>
      </c>
      <c r="H123" s="90"/>
      <c r="I123" t="str">
        <f t="shared" si="35"/>
        <v/>
      </c>
      <c r="J123" s="7" t="str">
        <f t="shared" si="36"/>
        <v/>
      </c>
      <c r="K123" s="3" t="str">
        <f t="shared" si="46"/>
        <v/>
      </c>
      <c r="L123" s="3" t="str">
        <f t="shared" si="47"/>
        <v/>
      </c>
      <c r="M123" s="78" t="e">
        <f t="shared" si="37"/>
        <v>#N/A</v>
      </c>
      <c r="N123" s="90"/>
      <c r="O123" t="str">
        <f t="shared" si="38"/>
        <v/>
      </c>
      <c r="P123" s="7" t="str">
        <f t="shared" si="39"/>
        <v/>
      </c>
      <c r="Q123" s="3" t="str">
        <f t="shared" si="48"/>
        <v/>
      </c>
      <c r="R123" s="3" t="str">
        <f t="shared" si="49"/>
        <v/>
      </c>
      <c r="S123" s="78" t="e">
        <f t="shared" si="40"/>
        <v>#N/A</v>
      </c>
      <c r="T123" s="47"/>
      <c r="V123" s="40" t="str">
        <f t="shared" si="41"/>
        <v/>
      </c>
      <c r="W123" s="51" t="str">
        <f t="shared" si="42"/>
        <v/>
      </c>
      <c r="X123" s="51" t="str">
        <f t="shared" si="43"/>
        <v/>
      </c>
      <c r="AC123" s="80">
        <v>119</v>
      </c>
      <c r="AD123" s="3" t="str">
        <f t="shared" si="44"/>
        <v/>
      </c>
      <c r="AE123" s="3" t="str">
        <f t="shared" si="50"/>
        <v/>
      </c>
      <c r="AF123" s="3" t="str">
        <f t="shared" si="51"/>
        <v/>
      </c>
      <c r="AG123" s="5" t="str">
        <f t="shared" si="45"/>
        <v/>
      </c>
    </row>
    <row r="124" spans="1:33" x14ac:dyDescent="0.3">
      <c r="A124">
        <f t="shared" si="32"/>
        <v>0</v>
      </c>
      <c r="B124">
        <f t="shared" si="33"/>
        <v>0</v>
      </c>
      <c r="C124">
        <f t="shared" si="34"/>
        <v>0</v>
      </c>
      <c r="D124" s="46">
        <f>Anmeldung!A124</f>
        <v>120</v>
      </c>
      <c r="E124" s="42" t="str">
        <f>IF(Anmeldung!B124=0,"",(Anmeldung!B124))</f>
        <v/>
      </c>
      <c r="F124" s="42" t="str">
        <f>IF(Anmeldung!C124=0,"",Anmeldung!C124)</f>
        <v/>
      </c>
      <c r="G124" s="84" t="e">
        <f>IF(VLOOKUP(F124,Anmeldung!C124:D323,2,FALSE)=0," ",VLOOKUP(F124,Anmeldung!C124:D323,2,FALSE))</f>
        <v>#N/A</v>
      </c>
      <c r="H124" s="90"/>
      <c r="I124" t="str">
        <f t="shared" si="35"/>
        <v/>
      </c>
      <c r="J124" s="7" t="str">
        <f t="shared" si="36"/>
        <v/>
      </c>
      <c r="K124" s="3" t="str">
        <f t="shared" si="46"/>
        <v/>
      </c>
      <c r="L124" s="3" t="str">
        <f t="shared" si="47"/>
        <v/>
      </c>
      <c r="M124" s="78" t="e">
        <f t="shared" si="37"/>
        <v>#N/A</v>
      </c>
      <c r="N124" s="90"/>
      <c r="O124" t="str">
        <f t="shared" si="38"/>
        <v/>
      </c>
      <c r="P124" s="7" t="str">
        <f t="shared" si="39"/>
        <v/>
      </c>
      <c r="Q124" s="3" t="str">
        <f t="shared" si="48"/>
        <v/>
      </c>
      <c r="R124" s="3" t="str">
        <f t="shared" si="49"/>
        <v/>
      </c>
      <c r="S124" s="78" t="e">
        <f t="shared" si="40"/>
        <v>#N/A</v>
      </c>
      <c r="T124" s="47"/>
      <c r="V124" s="40" t="str">
        <f t="shared" si="41"/>
        <v/>
      </c>
      <c r="W124" s="51" t="str">
        <f t="shared" si="42"/>
        <v/>
      </c>
      <c r="X124" s="51" t="str">
        <f t="shared" si="43"/>
        <v/>
      </c>
      <c r="AC124" s="80">
        <v>120</v>
      </c>
      <c r="AD124" s="3" t="str">
        <f t="shared" si="44"/>
        <v/>
      </c>
      <c r="AE124" s="3" t="str">
        <f t="shared" si="50"/>
        <v/>
      </c>
      <c r="AF124" s="3" t="str">
        <f t="shared" si="51"/>
        <v/>
      </c>
      <c r="AG124" s="5" t="str">
        <f t="shared" si="45"/>
        <v/>
      </c>
    </row>
    <row r="125" spans="1:33" x14ac:dyDescent="0.3">
      <c r="A125">
        <f t="shared" si="32"/>
        <v>0</v>
      </c>
      <c r="B125">
        <f t="shared" si="33"/>
        <v>0</v>
      </c>
      <c r="C125">
        <f t="shared" si="34"/>
        <v>0</v>
      </c>
      <c r="D125" s="46">
        <f>Anmeldung!A125</f>
        <v>121</v>
      </c>
      <c r="E125" s="42" t="str">
        <f>IF(Anmeldung!B125=0,"",(Anmeldung!B125))</f>
        <v/>
      </c>
      <c r="F125" s="42" t="str">
        <f>IF(Anmeldung!C125=0,"",Anmeldung!C125)</f>
        <v/>
      </c>
      <c r="G125" s="84" t="e">
        <f>IF(VLOOKUP(F125,Anmeldung!C125:D324,2,FALSE)=0," ",VLOOKUP(F125,Anmeldung!C125:D324,2,FALSE))</f>
        <v>#N/A</v>
      </c>
      <c r="H125" s="90"/>
      <c r="I125" t="str">
        <f t="shared" si="35"/>
        <v/>
      </c>
      <c r="J125" s="7" t="str">
        <f t="shared" si="36"/>
        <v/>
      </c>
      <c r="K125" s="3" t="str">
        <f t="shared" si="46"/>
        <v/>
      </c>
      <c r="L125" s="3" t="str">
        <f t="shared" si="47"/>
        <v/>
      </c>
      <c r="M125" s="78" t="e">
        <f t="shared" si="37"/>
        <v>#N/A</v>
      </c>
      <c r="N125" s="90"/>
      <c r="O125" t="str">
        <f t="shared" si="38"/>
        <v/>
      </c>
      <c r="P125" s="7" t="str">
        <f t="shared" si="39"/>
        <v/>
      </c>
      <c r="Q125" s="3" t="str">
        <f t="shared" si="48"/>
        <v/>
      </c>
      <c r="R125" s="3" t="str">
        <f t="shared" si="49"/>
        <v/>
      </c>
      <c r="S125" s="78" t="e">
        <f t="shared" si="40"/>
        <v>#N/A</v>
      </c>
      <c r="T125" s="47"/>
      <c r="V125" s="40" t="str">
        <f t="shared" si="41"/>
        <v/>
      </c>
      <c r="W125" s="51" t="str">
        <f t="shared" si="42"/>
        <v/>
      </c>
      <c r="X125" s="51" t="str">
        <f t="shared" si="43"/>
        <v/>
      </c>
      <c r="AC125" s="80">
        <v>121</v>
      </c>
      <c r="AD125" s="3" t="str">
        <f t="shared" si="44"/>
        <v/>
      </c>
      <c r="AE125" s="3" t="str">
        <f t="shared" si="50"/>
        <v/>
      </c>
      <c r="AF125" s="3" t="str">
        <f t="shared" si="51"/>
        <v/>
      </c>
      <c r="AG125" s="5" t="str">
        <f t="shared" si="45"/>
        <v/>
      </c>
    </row>
    <row r="126" spans="1:33" x14ac:dyDescent="0.3">
      <c r="A126">
        <f t="shared" si="32"/>
        <v>0</v>
      </c>
      <c r="B126">
        <f t="shared" si="33"/>
        <v>0</v>
      </c>
      <c r="C126">
        <f t="shared" si="34"/>
        <v>0</v>
      </c>
      <c r="D126" s="46">
        <f>Anmeldung!A126</f>
        <v>122</v>
      </c>
      <c r="E126" s="42" t="str">
        <f>IF(Anmeldung!B126=0,"",(Anmeldung!B126))</f>
        <v/>
      </c>
      <c r="F126" s="42" t="str">
        <f>IF(Anmeldung!C126=0,"",Anmeldung!C126)</f>
        <v/>
      </c>
      <c r="G126" s="84" t="e">
        <f>IF(VLOOKUP(F126,Anmeldung!C126:D325,2,FALSE)=0," ",VLOOKUP(F126,Anmeldung!C126:D325,2,FALSE))</f>
        <v>#N/A</v>
      </c>
      <c r="H126" s="90"/>
      <c r="I126" t="str">
        <f t="shared" si="35"/>
        <v/>
      </c>
      <c r="J126" s="7" t="str">
        <f t="shared" si="36"/>
        <v/>
      </c>
      <c r="K126" s="3" t="str">
        <f t="shared" si="46"/>
        <v/>
      </c>
      <c r="L126" s="3" t="str">
        <f t="shared" si="47"/>
        <v/>
      </c>
      <c r="M126" s="78" t="e">
        <f t="shared" si="37"/>
        <v>#N/A</v>
      </c>
      <c r="N126" s="90"/>
      <c r="O126" t="str">
        <f t="shared" si="38"/>
        <v/>
      </c>
      <c r="P126" s="7" t="str">
        <f t="shared" si="39"/>
        <v/>
      </c>
      <c r="Q126" s="3" t="str">
        <f t="shared" si="48"/>
        <v/>
      </c>
      <c r="R126" s="3" t="str">
        <f t="shared" si="49"/>
        <v/>
      </c>
      <c r="S126" s="78" t="e">
        <f t="shared" si="40"/>
        <v>#N/A</v>
      </c>
      <c r="T126" s="47"/>
      <c r="V126" s="40" t="str">
        <f t="shared" si="41"/>
        <v/>
      </c>
      <c r="W126" s="51" t="str">
        <f t="shared" si="42"/>
        <v/>
      </c>
      <c r="X126" s="51" t="str">
        <f t="shared" si="43"/>
        <v/>
      </c>
      <c r="AC126" s="80">
        <v>122</v>
      </c>
      <c r="AD126" s="3" t="str">
        <f t="shared" si="44"/>
        <v/>
      </c>
      <c r="AE126" s="3" t="str">
        <f t="shared" si="50"/>
        <v/>
      </c>
      <c r="AF126" s="3" t="str">
        <f t="shared" si="51"/>
        <v/>
      </c>
      <c r="AG126" s="5" t="str">
        <f t="shared" si="45"/>
        <v/>
      </c>
    </row>
    <row r="127" spans="1:33" x14ac:dyDescent="0.3">
      <c r="A127">
        <f t="shared" si="32"/>
        <v>0</v>
      </c>
      <c r="B127">
        <f t="shared" si="33"/>
        <v>0</v>
      </c>
      <c r="C127">
        <f t="shared" si="34"/>
        <v>0</v>
      </c>
      <c r="D127" s="46">
        <f>Anmeldung!A127</f>
        <v>123</v>
      </c>
      <c r="E127" s="42" t="str">
        <f>IF(Anmeldung!B127=0,"",(Anmeldung!B127))</f>
        <v/>
      </c>
      <c r="F127" s="42" t="str">
        <f>IF(Anmeldung!C127=0,"",Anmeldung!C127)</f>
        <v/>
      </c>
      <c r="G127" s="84" t="e">
        <f>IF(VLOOKUP(F127,Anmeldung!C127:D326,2,FALSE)=0," ",VLOOKUP(F127,Anmeldung!C127:D326,2,FALSE))</f>
        <v>#N/A</v>
      </c>
      <c r="H127" s="90"/>
      <c r="I127" t="str">
        <f t="shared" si="35"/>
        <v/>
      </c>
      <c r="J127" s="7" t="str">
        <f t="shared" si="36"/>
        <v/>
      </c>
      <c r="K127" s="3" t="str">
        <f t="shared" si="46"/>
        <v/>
      </c>
      <c r="L127" s="3" t="str">
        <f t="shared" si="47"/>
        <v/>
      </c>
      <c r="M127" s="78" t="e">
        <f t="shared" si="37"/>
        <v>#N/A</v>
      </c>
      <c r="N127" s="90"/>
      <c r="O127" t="str">
        <f t="shared" si="38"/>
        <v/>
      </c>
      <c r="P127" s="7" t="str">
        <f t="shared" si="39"/>
        <v/>
      </c>
      <c r="Q127" s="3" t="str">
        <f t="shared" si="48"/>
        <v/>
      </c>
      <c r="R127" s="3" t="str">
        <f t="shared" si="49"/>
        <v/>
      </c>
      <c r="S127" s="78" t="e">
        <f t="shared" si="40"/>
        <v>#N/A</v>
      </c>
      <c r="T127" s="47"/>
      <c r="V127" s="40" t="str">
        <f t="shared" si="41"/>
        <v/>
      </c>
      <c r="W127" s="51" t="str">
        <f t="shared" si="42"/>
        <v/>
      </c>
      <c r="X127" s="51" t="str">
        <f t="shared" si="43"/>
        <v/>
      </c>
      <c r="AC127" s="80">
        <v>123</v>
      </c>
      <c r="AD127" s="3" t="str">
        <f t="shared" si="44"/>
        <v/>
      </c>
      <c r="AE127" s="3" t="str">
        <f t="shared" si="50"/>
        <v/>
      </c>
      <c r="AF127" s="3" t="str">
        <f t="shared" si="51"/>
        <v/>
      </c>
      <c r="AG127" s="5" t="str">
        <f t="shared" si="45"/>
        <v/>
      </c>
    </row>
    <row r="128" spans="1:33" x14ac:dyDescent="0.3">
      <c r="A128">
        <f t="shared" si="32"/>
        <v>0</v>
      </c>
      <c r="B128">
        <f t="shared" si="33"/>
        <v>0</v>
      </c>
      <c r="C128">
        <f t="shared" si="34"/>
        <v>0</v>
      </c>
      <c r="D128" s="46">
        <f>Anmeldung!A128</f>
        <v>124</v>
      </c>
      <c r="E128" s="42" t="str">
        <f>IF(Anmeldung!B128=0,"",(Anmeldung!B128))</f>
        <v/>
      </c>
      <c r="F128" s="42" t="str">
        <f>IF(Anmeldung!C128=0,"",Anmeldung!C128)</f>
        <v/>
      </c>
      <c r="G128" s="84" t="e">
        <f>IF(VLOOKUP(F128,Anmeldung!C128:D327,2,FALSE)=0," ",VLOOKUP(F128,Anmeldung!C128:D327,2,FALSE))</f>
        <v>#N/A</v>
      </c>
      <c r="H128" s="90"/>
      <c r="I128" t="str">
        <f t="shared" si="35"/>
        <v/>
      </c>
      <c r="J128" s="7" t="str">
        <f t="shared" si="36"/>
        <v/>
      </c>
      <c r="K128" s="3" t="str">
        <f t="shared" si="46"/>
        <v/>
      </c>
      <c r="L128" s="3" t="str">
        <f t="shared" si="47"/>
        <v/>
      </c>
      <c r="M128" s="78" t="e">
        <f t="shared" si="37"/>
        <v>#N/A</v>
      </c>
      <c r="N128" s="90"/>
      <c r="O128" t="str">
        <f t="shared" si="38"/>
        <v/>
      </c>
      <c r="P128" s="7" t="str">
        <f t="shared" si="39"/>
        <v/>
      </c>
      <c r="Q128" s="3" t="str">
        <f t="shared" si="48"/>
        <v/>
      </c>
      <c r="R128" s="3" t="str">
        <f t="shared" si="49"/>
        <v/>
      </c>
      <c r="S128" s="78" t="e">
        <f t="shared" si="40"/>
        <v>#N/A</v>
      </c>
      <c r="T128" s="47"/>
      <c r="V128" s="40" t="str">
        <f t="shared" si="41"/>
        <v/>
      </c>
      <c r="W128" s="51" t="str">
        <f t="shared" si="42"/>
        <v/>
      </c>
      <c r="X128" s="51" t="str">
        <f t="shared" si="43"/>
        <v/>
      </c>
      <c r="AC128" s="80">
        <v>124</v>
      </c>
      <c r="AD128" s="3" t="str">
        <f t="shared" si="44"/>
        <v/>
      </c>
      <c r="AE128" s="3" t="str">
        <f t="shared" si="50"/>
        <v/>
      </c>
      <c r="AF128" s="3" t="str">
        <f t="shared" si="51"/>
        <v/>
      </c>
      <c r="AG128" s="5" t="str">
        <f t="shared" si="45"/>
        <v/>
      </c>
    </row>
    <row r="129" spans="1:33" x14ac:dyDescent="0.3">
      <c r="A129">
        <f t="shared" si="32"/>
        <v>0</v>
      </c>
      <c r="B129">
        <f t="shared" si="33"/>
        <v>0</v>
      </c>
      <c r="C129">
        <f t="shared" si="34"/>
        <v>0</v>
      </c>
      <c r="D129" s="46">
        <f>Anmeldung!A129</f>
        <v>125</v>
      </c>
      <c r="E129" s="42" t="str">
        <f>IF(Anmeldung!B129=0,"",(Anmeldung!B129))</f>
        <v/>
      </c>
      <c r="F129" s="42" t="str">
        <f>IF(Anmeldung!C129=0,"",Anmeldung!C129)</f>
        <v/>
      </c>
      <c r="G129" s="84" t="e">
        <f>IF(VLOOKUP(F129,Anmeldung!C129:D328,2,FALSE)=0," ",VLOOKUP(F129,Anmeldung!C129:D328,2,FALSE))</f>
        <v>#N/A</v>
      </c>
      <c r="H129" s="90"/>
      <c r="I129" t="str">
        <f t="shared" si="35"/>
        <v/>
      </c>
      <c r="J129" s="7" t="str">
        <f t="shared" si="36"/>
        <v/>
      </c>
      <c r="K129" s="3" t="str">
        <f t="shared" si="46"/>
        <v/>
      </c>
      <c r="L129" s="3" t="str">
        <f t="shared" si="47"/>
        <v/>
      </c>
      <c r="M129" s="78" t="e">
        <f t="shared" si="37"/>
        <v>#N/A</v>
      </c>
      <c r="N129" s="90"/>
      <c r="O129" t="str">
        <f t="shared" si="38"/>
        <v/>
      </c>
      <c r="P129" s="7" t="str">
        <f t="shared" si="39"/>
        <v/>
      </c>
      <c r="Q129" s="3" t="str">
        <f t="shared" si="48"/>
        <v/>
      </c>
      <c r="R129" s="3" t="str">
        <f t="shared" si="49"/>
        <v/>
      </c>
      <c r="S129" s="78" t="e">
        <f t="shared" si="40"/>
        <v>#N/A</v>
      </c>
      <c r="T129" s="47"/>
      <c r="V129" s="40" t="str">
        <f t="shared" si="41"/>
        <v/>
      </c>
      <c r="W129" s="51" t="str">
        <f t="shared" si="42"/>
        <v/>
      </c>
      <c r="X129" s="51" t="str">
        <f t="shared" si="43"/>
        <v/>
      </c>
      <c r="AC129" s="80">
        <v>125</v>
      </c>
      <c r="AD129" s="3" t="str">
        <f t="shared" si="44"/>
        <v/>
      </c>
      <c r="AE129" s="3" t="str">
        <f t="shared" si="50"/>
        <v/>
      </c>
      <c r="AF129" s="3" t="str">
        <f t="shared" si="51"/>
        <v/>
      </c>
      <c r="AG129" s="5" t="str">
        <f t="shared" si="45"/>
        <v/>
      </c>
    </row>
    <row r="130" spans="1:33" x14ac:dyDescent="0.3">
      <c r="A130">
        <f t="shared" si="32"/>
        <v>0</v>
      </c>
      <c r="B130">
        <f t="shared" si="33"/>
        <v>0</v>
      </c>
      <c r="C130">
        <f t="shared" si="34"/>
        <v>0</v>
      </c>
      <c r="D130" s="46">
        <f>Anmeldung!A130</f>
        <v>126</v>
      </c>
      <c r="E130" s="42" t="str">
        <f>IF(Anmeldung!B130=0,"",(Anmeldung!B130))</f>
        <v/>
      </c>
      <c r="F130" s="42" t="str">
        <f>IF(Anmeldung!C130=0,"",Anmeldung!C130)</f>
        <v/>
      </c>
      <c r="G130" s="84" t="e">
        <f>IF(VLOOKUP(F130,Anmeldung!C130:D329,2,FALSE)=0," ",VLOOKUP(F130,Anmeldung!C130:D329,2,FALSE))</f>
        <v>#N/A</v>
      </c>
      <c r="H130" s="90"/>
      <c r="I130" t="str">
        <f t="shared" si="35"/>
        <v/>
      </c>
      <c r="J130" s="7" t="str">
        <f t="shared" si="36"/>
        <v/>
      </c>
      <c r="K130" s="3" t="str">
        <f t="shared" si="46"/>
        <v/>
      </c>
      <c r="L130" s="3" t="str">
        <f t="shared" si="47"/>
        <v/>
      </c>
      <c r="M130" s="78" t="e">
        <f t="shared" si="37"/>
        <v>#N/A</v>
      </c>
      <c r="N130" s="90"/>
      <c r="O130" t="str">
        <f t="shared" si="38"/>
        <v/>
      </c>
      <c r="P130" s="7" t="str">
        <f t="shared" si="39"/>
        <v/>
      </c>
      <c r="Q130" s="3" t="str">
        <f t="shared" si="48"/>
        <v/>
      </c>
      <c r="R130" s="3" t="str">
        <f t="shared" si="49"/>
        <v/>
      </c>
      <c r="S130" s="78" t="e">
        <f t="shared" si="40"/>
        <v>#N/A</v>
      </c>
      <c r="T130" s="47"/>
      <c r="V130" s="40" t="str">
        <f t="shared" si="41"/>
        <v/>
      </c>
      <c r="W130" s="51" t="str">
        <f t="shared" si="42"/>
        <v/>
      </c>
      <c r="X130" s="51" t="str">
        <f t="shared" si="43"/>
        <v/>
      </c>
      <c r="AC130" s="80">
        <v>126</v>
      </c>
      <c r="AD130" s="3" t="str">
        <f t="shared" si="44"/>
        <v/>
      </c>
      <c r="AE130" s="3" t="str">
        <f t="shared" si="50"/>
        <v/>
      </c>
      <c r="AF130" s="3" t="str">
        <f t="shared" si="51"/>
        <v/>
      </c>
      <c r="AG130" s="5" t="str">
        <f t="shared" si="45"/>
        <v/>
      </c>
    </row>
    <row r="131" spans="1:33" x14ac:dyDescent="0.3">
      <c r="A131">
        <f t="shared" si="32"/>
        <v>0</v>
      </c>
      <c r="B131">
        <f t="shared" si="33"/>
        <v>0</v>
      </c>
      <c r="C131">
        <f t="shared" si="34"/>
        <v>0</v>
      </c>
      <c r="D131" s="46">
        <f>Anmeldung!A131</f>
        <v>127</v>
      </c>
      <c r="E131" s="42" t="str">
        <f>IF(Anmeldung!B131=0,"",(Anmeldung!B131))</f>
        <v/>
      </c>
      <c r="F131" s="42" t="str">
        <f>IF(Anmeldung!C131=0,"",Anmeldung!C131)</f>
        <v/>
      </c>
      <c r="G131" s="84" t="e">
        <f>IF(VLOOKUP(F131,Anmeldung!C131:D330,2,FALSE)=0," ",VLOOKUP(F131,Anmeldung!C131:D330,2,FALSE))</f>
        <v>#N/A</v>
      </c>
      <c r="H131" s="90"/>
      <c r="I131" t="str">
        <f t="shared" si="35"/>
        <v/>
      </c>
      <c r="J131" s="7" t="str">
        <f t="shared" si="36"/>
        <v/>
      </c>
      <c r="K131" s="3" t="str">
        <f t="shared" si="46"/>
        <v/>
      </c>
      <c r="L131" s="3" t="str">
        <f t="shared" si="47"/>
        <v/>
      </c>
      <c r="M131" s="78" t="e">
        <f t="shared" si="37"/>
        <v>#N/A</v>
      </c>
      <c r="N131" s="90"/>
      <c r="O131" t="str">
        <f t="shared" si="38"/>
        <v/>
      </c>
      <c r="P131" s="7" t="str">
        <f t="shared" si="39"/>
        <v/>
      </c>
      <c r="Q131" s="3" t="str">
        <f t="shared" si="48"/>
        <v/>
      </c>
      <c r="R131" s="3" t="str">
        <f t="shared" si="49"/>
        <v/>
      </c>
      <c r="S131" s="78" t="e">
        <f t="shared" si="40"/>
        <v>#N/A</v>
      </c>
      <c r="T131" s="47"/>
      <c r="V131" s="40" t="str">
        <f t="shared" si="41"/>
        <v/>
      </c>
      <c r="W131" s="51" t="str">
        <f t="shared" si="42"/>
        <v/>
      </c>
      <c r="X131" s="51" t="str">
        <f t="shared" si="43"/>
        <v/>
      </c>
      <c r="AC131" s="80">
        <v>127</v>
      </c>
      <c r="AD131" s="3" t="str">
        <f t="shared" si="44"/>
        <v/>
      </c>
      <c r="AE131" s="3" t="str">
        <f t="shared" si="50"/>
        <v/>
      </c>
      <c r="AF131" s="3" t="str">
        <f t="shared" si="51"/>
        <v/>
      </c>
      <c r="AG131" s="5" t="str">
        <f t="shared" si="45"/>
        <v/>
      </c>
    </row>
    <row r="132" spans="1:33" x14ac:dyDescent="0.3">
      <c r="A132">
        <f t="shared" si="32"/>
        <v>0</v>
      </c>
      <c r="B132">
        <f t="shared" si="33"/>
        <v>0</v>
      </c>
      <c r="C132">
        <f t="shared" si="34"/>
        <v>0</v>
      </c>
      <c r="D132" s="46">
        <f>Anmeldung!A132</f>
        <v>128</v>
      </c>
      <c r="E132" s="42" t="str">
        <f>IF(Anmeldung!B132=0,"",(Anmeldung!B132))</f>
        <v/>
      </c>
      <c r="F132" s="42" t="str">
        <f>IF(Anmeldung!C132=0,"",Anmeldung!C132)</f>
        <v/>
      </c>
      <c r="G132" s="84" t="e">
        <f>IF(VLOOKUP(F132,Anmeldung!C132:D331,2,FALSE)=0," ",VLOOKUP(F132,Anmeldung!C132:D331,2,FALSE))</f>
        <v>#N/A</v>
      </c>
      <c r="H132" s="90"/>
      <c r="I132" t="str">
        <f t="shared" si="35"/>
        <v/>
      </c>
      <c r="J132" s="7" t="str">
        <f t="shared" si="36"/>
        <v/>
      </c>
      <c r="K132" s="3" t="str">
        <f t="shared" si="46"/>
        <v/>
      </c>
      <c r="L132" s="3" t="str">
        <f t="shared" si="47"/>
        <v/>
      </c>
      <c r="M132" s="78" t="e">
        <f t="shared" si="37"/>
        <v>#N/A</v>
      </c>
      <c r="N132" s="90"/>
      <c r="O132" t="str">
        <f t="shared" si="38"/>
        <v/>
      </c>
      <c r="P132" s="7" t="str">
        <f t="shared" si="39"/>
        <v/>
      </c>
      <c r="Q132" s="3" t="str">
        <f t="shared" si="48"/>
        <v/>
      </c>
      <c r="R132" s="3" t="str">
        <f t="shared" si="49"/>
        <v/>
      </c>
      <c r="S132" s="78" t="e">
        <f t="shared" si="40"/>
        <v>#N/A</v>
      </c>
      <c r="T132" s="47"/>
      <c r="V132" s="40" t="str">
        <f t="shared" si="41"/>
        <v/>
      </c>
      <c r="W132" s="51" t="str">
        <f t="shared" si="42"/>
        <v/>
      </c>
      <c r="X132" s="51" t="str">
        <f t="shared" si="43"/>
        <v/>
      </c>
      <c r="AC132" s="80">
        <v>128</v>
      </c>
      <c r="AD132" s="3" t="str">
        <f t="shared" si="44"/>
        <v/>
      </c>
      <c r="AE132" s="3" t="str">
        <f t="shared" si="50"/>
        <v/>
      </c>
      <c r="AF132" s="3" t="str">
        <f t="shared" si="51"/>
        <v/>
      </c>
      <c r="AG132" s="5" t="str">
        <f t="shared" si="45"/>
        <v/>
      </c>
    </row>
    <row r="133" spans="1:33" x14ac:dyDescent="0.3">
      <c r="A133">
        <f t="shared" si="32"/>
        <v>0</v>
      </c>
      <c r="B133">
        <f t="shared" si="33"/>
        <v>0</v>
      </c>
      <c r="C133">
        <f t="shared" si="34"/>
        <v>0</v>
      </c>
      <c r="D133" s="46">
        <f>Anmeldung!A133</f>
        <v>129</v>
      </c>
      <c r="E133" s="42" t="str">
        <f>IF(Anmeldung!B133=0,"",(Anmeldung!B133))</f>
        <v/>
      </c>
      <c r="F133" s="42" t="str">
        <f>IF(Anmeldung!C133=0,"",Anmeldung!C133)</f>
        <v/>
      </c>
      <c r="G133" s="84" t="e">
        <f>IF(VLOOKUP(F133,Anmeldung!C133:D332,2,FALSE)=0," ",VLOOKUP(F133,Anmeldung!C133:D332,2,FALSE))</f>
        <v>#N/A</v>
      </c>
      <c r="H133" s="90"/>
      <c r="I133" t="str">
        <f t="shared" si="35"/>
        <v/>
      </c>
      <c r="J133" s="7" t="str">
        <f t="shared" si="36"/>
        <v/>
      </c>
      <c r="K133" s="3" t="str">
        <f t="shared" ref="K133:K164" si="52">IFERROR(VLOOKUP(J133,D$5:E$204,2,FALSE),"")</f>
        <v/>
      </c>
      <c r="L133" s="3" t="str">
        <f t="shared" ref="L133:L164" si="53">IFERROR(VLOOKUP(J133,D$5:F$204,3,FALSE),"")</f>
        <v/>
      </c>
      <c r="M133" s="78" t="e">
        <f t="shared" si="37"/>
        <v>#N/A</v>
      </c>
      <c r="N133" s="90"/>
      <c r="O133" t="str">
        <f t="shared" si="38"/>
        <v/>
      </c>
      <c r="P133" s="7" t="str">
        <f t="shared" si="39"/>
        <v/>
      </c>
      <c r="Q133" s="3" t="str">
        <f t="shared" ref="Q133:Q164" si="54">IFERROR(VLOOKUP(P133,J$5:K$204,2,FALSE),"")</f>
        <v/>
      </c>
      <c r="R133" s="3" t="str">
        <f t="shared" ref="R133:R164" si="55">IFERROR(VLOOKUP(P133,J$5:L$204,3,FALSE),"")</f>
        <v/>
      </c>
      <c r="S133" s="78" t="e">
        <f t="shared" si="40"/>
        <v>#N/A</v>
      </c>
      <c r="T133" s="47"/>
      <c r="V133" s="40" t="str">
        <f t="shared" si="41"/>
        <v/>
      </c>
      <c r="W133" s="51" t="str">
        <f t="shared" si="42"/>
        <v/>
      </c>
      <c r="X133" s="51" t="str">
        <f t="shared" si="43"/>
        <v/>
      </c>
      <c r="AC133" s="80">
        <v>129</v>
      </c>
      <c r="AD133" s="3" t="str">
        <f t="shared" si="44"/>
        <v/>
      </c>
      <c r="AE133" s="3" t="str">
        <f t="shared" ref="AE133:AE164" si="56">IFERROR(VLOOKUP(AD133,D$5:E$204,2,FALSE),"")</f>
        <v/>
      </c>
      <c r="AF133" s="3" t="str">
        <f t="shared" ref="AF133:AF164" si="57">IFERROR(VLOOKUP(AD133,D$5:F$205,3,FALSE),"")</f>
        <v/>
      </c>
      <c r="AG133" s="5" t="str">
        <f t="shared" si="45"/>
        <v/>
      </c>
    </row>
    <row r="134" spans="1:33" x14ac:dyDescent="0.3">
      <c r="A134">
        <f t="shared" ref="A134:A197" si="58">H134*1000</f>
        <v>0</v>
      </c>
      <c r="B134">
        <f t="shared" ref="B134:B197" si="59">N134*1000</f>
        <v>0</v>
      </c>
      <c r="C134">
        <f t="shared" ref="C134:C197" si="60">T134*1000</f>
        <v>0</v>
      </c>
      <c r="D134" s="46">
        <f>Anmeldung!A134</f>
        <v>130</v>
      </c>
      <c r="E134" s="42" t="str">
        <f>IF(Anmeldung!B134=0,"",(Anmeldung!B134))</f>
        <v/>
      </c>
      <c r="F134" s="42" t="str">
        <f>IF(Anmeldung!C134=0,"",Anmeldung!C134)</f>
        <v/>
      </c>
      <c r="G134" s="84" t="e">
        <f>IF(VLOOKUP(F134,Anmeldung!C134:D333,2,FALSE)=0," ",VLOOKUP(F134,Anmeldung!C134:D333,2,FALSE))</f>
        <v>#N/A</v>
      </c>
      <c r="H134" s="90"/>
      <c r="I134" t="str">
        <f t="shared" ref="I134:I197" si="61">IFERROR(VLOOKUP(2000,A134:D134,4,FALSE),"")</f>
        <v/>
      </c>
      <c r="J134" s="7" t="str">
        <f t="shared" ref="J134:J197" si="62">IFERROR(SMALL(I$5:I$204,(ROW(I130))),"")</f>
        <v/>
      </c>
      <c r="K134" s="3" t="str">
        <f t="shared" si="52"/>
        <v/>
      </c>
      <c r="L134" s="3" t="str">
        <f t="shared" si="53"/>
        <v/>
      </c>
      <c r="M134" s="78" t="e">
        <f t="shared" ref="M134:M173" si="63">IF(VLOOKUP(L134,F134:G333,2,FALSE)=0," ",(VLOOKUP(L134,F134:G333,2,FALSE)))</f>
        <v>#N/A</v>
      </c>
      <c r="N134" s="90"/>
      <c r="O134" t="str">
        <f t="shared" ref="O134:O197" si="64">IFERROR(VLOOKUP(2000,B134:J134,9,FALSE),"")</f>
        <v/>
      </c>
      <c r="P134" s="7" t="str">
        <f t="shared" ref="P134:P197" si="65">IFERROR(SMALL(O$5:O$204,(ROW(O130))),"")</f>
        <v/>
      </c>
      <c r="Q134" s="3" t="str">
        <f t="shared" si="54"/>
        <v/>
      </c>
      <c r="R134" s="3" t="str">
        <f t="shared" si="55"/>
        <v/>
      </c>
      <c r="S134" s="78" t="e">
        <f t="shared" ref="S134:S174" si="66">IF(VLOOKUP(R134,F134:G333,2,FALSE)=0," ",(VLOOKUP(R134,F134:G333,2,FALSE)))</f>
        <v>#N/A</v>
      </c>
      <c r="T134" s="47"/>
      <c r="V134" s="40" t="str">
        <f t="shared" ref="V134:V197" si="67">IFERROR(VLOOKUP(1000,A134:D134,4,FALSE),"")</f>
        <v/>
      </c>
      <c r="W134" s="51" t="str">
        <f t="shared" ref="W134:W197" si="68">IFERROR(VLOOKUP(1000,B134:J134,9,FALSE),"")</f>
        <v/>
      </c>
      <c r="X134" s="51" t="str">
        <f t="shared" ref="X134:X197" si="69">IFERROR(VLOOKUP(1000,C134:P134,14,FALSE),"")</f>
        <v/>
      </c>
      <c r="AC134" s="80">
        <v>130</v>
      </c>
      <c r="AD134" s="3" t="str">
        <f t="shared" ref="AD134:AD197" si="70">IFERROR(SMALL(V$5:X$605,ROW(AC130)),"")</f>
        <v/>
      </c>
      <c r="AE134" s="3" t="str">
        <f t="shared" si="56"/>
        <v/>
      </c>
      <c r="AF134" s="3" t="str">
        <f t="shared" si="57"/>
        <v/>
      </c>
      <c r="AG134" s="5" t="str">
        <f t="shared" ref="AG134:AG197" si="71">IFERROR(VLOOKUP(AD134,D$5:G$205,4,FALSE),"")</f>
        <v/>
      </c>
    </row>
    <row r="135" spans="1:33" x14ac:dyDescent="0.3">
      <c r="A135">
        <f t="shared" si="58"/>
        <v>0</v>
      </c>
      <c r="B135">
        <f t="shared" si="59"/>
        <v>0</v>
      </c>
      <c r="C135">
        <f t="shared" si="60"/>
        <v>0</v>
      </c>
      <c r="D135" s="46">
        <f>Anmeldung!A135</f>
        <v>131</v>
      </c>
      <c r="E135" s="42" t="str">
        <f>IF(Anmeldung!B135=0,"",(Anmeldung!B135))</f>
        <v/>
      </c>
      <c r="F135" s="42" t="str">
        <f>IF(Anmeldung!C135=0,"",Anmeldung!C135)</f>
        <v/>
      </c>
      <c r="G135" s="84" t="e">
        <f>IF(VLOOKUP(F135,Anmeldung!C135:D334,2,FALSE)=0," ",VLOOKUP(F135,Anmeldung!C135:D334,2,FALSE))</f>
        <v>#N/A</v>
      </c>
      <c r="H135" s="90"/>
      <c r="I135" t="str">
        <f t="shared" si="61"/>
        <v/>
      </c>
      <c r="J135" s="7" t="str">
        <f t="shared" si="62"/>
        <v/>
      </c>
      <c r="K135" s="3" t="str">
        <f t="shared" si="52"/>
        <v/>
      </c>
      <c r="L135" s="3" t="str">
        <f t="shared" si="53"/>
        <v/>
      </c>
      <c r="M135" s="78" t="e">
        <f t="shared" si="63"/>
        <v>#N/A</v>
      </c>
      <c r="N135" s="90"/>
      <c r="O135" t="str">
        <f t="shared" si="64"/>
        <v/>
      </c>
      <c r="P135" s="7" t="str">
        <f t="shared" si="65"/>
        <v/>
      </c>
      <c r="Q135" s="3" t="str">
        <f t="shared" si="54"/>
        <v/>
      </c>
      <c r="R135" s="3" t="str">
        <f t="shared" si="55"/>
        <v/>
      </c>
      <c r="S135" s="78" t="e">
        <f t="shared" si="66"/>
        <v>#N/A</v>
      </c>
      <c r="T135" s="47"/>
      <c r="V135" s="40" t="str">
        <f t="shared" si="67"/>
        <v/>
      </c>
      <c r="W135" s="51" t="str">
        <f t="shared" si="68"/>
        <v/>
      </c>
      <c r="X135" s="51" t="str">
        <f t="shared" si="69"/>
        <v/>
      </c>
      <c r="AC135" s="80">
        <v>131</v>
      </c>
      <c r="AD135" s="3" t="str">
        <f t="shared" si="70"/>
        <v/>
      </c>
      <c r="AE135" s="3" t="str">
        <f t="shared" si="56"/>
        <v/>
      </c>
      <c r="AF135" s="3" t="str">
        <f t="shared" si="57"/>
        <v/>
      </c>
      <c r="AG135" s="5" t="str">
        <f t="shared" si="71"/>
        <v/>
      </c>
    </row>
    <row r="136" spans="1:33" x14ac:dyDescent="0.3">
      <c r="A136">
        <f t="shared" si="58"/>
        <v>0</v>
      </c>
      <c r="B136">
        <f t="shared" si="59"/>
        <v>0</v>
      </c>
      <c r="C136">
        <f t="shared" si="60"/>
        <v>0</v>
      </c>
      <c r="D136" s="46">
        <f>Anmeldung!A136</f>
        <v>132</v>
      </c>
      <c r="E136" s="42" t="str">
        <f>IF(Anmeldung!B136=0,"",(Anmeldung!B136))</f>
        <v/>
      </c>
      <c r="F136" s="42" t="str">
        <f>IF(Anmeldung!C136=0,"",Anmeldung!C136)</f>
        <v/>
      </c>
      <c r="G136" s="84" t="e">
        <f>IF(VLOOKUP(F136,Anmeldung!C136:D335,2,FALSE)=0," ",VLOOKUP(F136,Anmeldung!C136:D335,2,FALSE))</f>
        <v>#N/A</v>
      </c>
      <c r="H136" s="90"/>
      <c r="I136" t="str">
        <f t="shared" si="61"/>
        <v/>
      </c>
      <c r="J136" s="7" t="str">
        <f t="shared" si="62"/>
        <v/>
      </c>
      <c r="K136" s="3" t="str">
        <f t="shared" si="52"/>
        <v/>
      </c>
      <c r="L136" s="3" t="str">
        <f t="shared" si="53"/>
        <v/>
      </c>
      <c r="M136" s="78" t="e">
        <f t="shared" si="63"/>
        <v>#N/A</v>
      </c>
      <c r="N136" s="90"/>
      <c r="O136" t="str">
        <f t="shared" si="64"/>
        <v/>
      </c>
      <c r="P136" s="7" t="str">
        <f t="shared" si="65"/>
        <v/>
      </c>
      <c r="Q136" s="3" t="str">
        <f t="shared" si="54"/>
        <v/>
      </c>
      <c r="R136" s="3" t="str">
        <f t="shared" si="55"/>
        <v/>
      </c>
      <c r="S136" s="78" t="e">
        <f t="shared" si="66"/>
        <v>#N/A</v>
      </c>
      <c r="T136" s="47"/>
      <c r="V136" s="40" t="str">
        <f t="shared" si="67"/>
        <v/>
      </c>
      <c r="W136" s="51" t="str">
        <f t="shared" si="68"/>
        <v/>
      </c>
      <c r="X136" s="51" t="str">
        <f t="shared" si="69"/>
        <v/>
      </c>
      <c r="AC136" s="80">
        <v>132</v>
      </c>
      <c r="AD136" s="3" t="str">
        <f t="shared" si="70"/>
        <v/>
      </c>
      <c r="AE136" s="3" t="str">
        <f t="shared" si="56"/>
        <v/>
      </c>
      <c r="AF136" s="3" t="str">
        <f t="shared" si="57"/>
        <v/>
      </c>
      <c r="AG136" s="5" t="str">
        <f t="shared" si="71"/>
        <v/>
      </c>
    </row>
    <row r="137" spans="1:33" x14ac:dyDescent="0.3">
      <c r="A137">
        <f t="shared" si="58"/>
        <v>0</v>
      </c>
      <c r="B137">
        <f t="shared" si="59"/>
        <v>0</v>
      </c>
      <c r="C137">
        <f t="shared" si="60"/>
        <v>0</v>
      </c>
      <c r="D137" s="46">
        <f>Anmeldung!A137</f>
        <v>133</v>
      </c>
      <c r="E137" s="42" t="str">
        <f>IF(Anmeldung!B137=0,"",(Anmeldung!B137))</f>
        <v/>
      </c>
      <c r="F137" s="42" t="str">
        <f>IF(Anmeldung!C137=0,"",Anmeldung!C137)</f>
        <v/>
      </c>
      <c r="G137" s="84" t="e">
        <f>IF(VLOOKUP(F137,Anmeldung!C137:D336,2,FALSE)=0," ",VLOOKUP(F137,Anmeldung!C137:D336,2,FALSE))</f>
        <v>#N/A</v>
      </c>
      <c r="H137" s="90"/>
      <c r="I137" t="str">
        <f t="shared" si="61"/>
        <v/>
      </c>
      <c r="J137" s="7" t="str">
        <f t="shared" si="62"/>
        <v/>
      </c>
      <c r="K137" s="3" t="str">
        <f t="shared" si="52"/>
        <v/>
      </c>
      <c r="L137" s="3" t="str">
        <f t="shared" si="53"/>
        <v/>
      </c>
      <c r="M137" s="78" t="e">
        <f t="shared" si="63"/>
        <v>#N/A</v>
      </c>
      <c r="N137" s="90"/>
      <c r="O137" t="str">
        <f t="shared" si="64"/>
        <v/>
      </c>
      <c r="P137" s="7" t="str">
        <f t="shared" si="65"/>
        <v/>
      </c>
      <c r="Q137" s="3" t="str">
        <f t="shared" si="54"/>
        <v/>
      </c>
      <c r="R137" s="3" t="str">
        <f t="shared" si="55"/>
        <v/>
      </c>
      <c r="S137" s="78" t="e">
        <f t="shared" si="66"/>
        <v>#N/A</v>
      </c>
      <c r="T137" s="47"/>
      <c r="V137" s="40" t="str">
        <f t="shared" si="67"/>
        <v/>
      </c>
      <c r="W137" s="51" t="str">
        <f t="shared" si="68"/>
        <v/>
      </c>
      <c r="X137" s="51" t="str">
        <f t="shared" si="69"/>
        <v/>
      </c>
      <c r="AC137" s="80">
        <v>133</v>
      </c>
      <c r="AD137" s="3" t="str">
        <f t="shared" si="70"/>
        <v/>
      </c>
      <c r="AE137" s="3" t="str">
        <f t="shared" si="56"/>
        <v/>
      </c>
      <c r="AF137" s="3" t="str">
        <f t="shared" si="57"/>
        <v/>
      </c>
      <c r="AG137" s="5" t="str">
        <f t="shared" si="71"/>
        <v/>
      </c>
    </row>
    <row r="138" spans="1:33" x14ac:dyDescent="0.3">
      <c r="A138">
        <f t="shared" si="58"/>
        <v>0</v>
      </c>
      <c r="B138">
        <f t="shared" si="59"/>
        <v>0</v>
      </c>
      <c r="C138">
        <f t="shared" si="60"/>
        <v>0</v>
      </c>
      <c r="D138" s="46">
        <f>Anmeldung!A138</f>
        <v>134</v>
      </c>
      <c r="E138" s="42" t="str">
        <f>IF(Anmeldung!B138=0,"",(Anmeldung!B138))</f>
        <v/>
      </c>
      <c r="F138" s="42" t="str">
        <f>IF(Anmeldung!C138=0,"",Anmeldung!C138)</f>
        <v/>
      </c>
      <c r="G138" s="84" t="e">
        <f>IF(VLOOKUP(F138,Anmeldung!C138:D337,2,FALSE)=0," ",VLOOKUP(F138,Anmeldung!C138:D337,2,FALSE))</f>
        <v>#N/A</v>
      </c>
      <c r="H138" s="90"/>
      <c r="I138" t="str">
        <f t="shared" si="61"/>
        <v/>
      </c>
      <c r="J138" s="7" t="str">
        <f t="shared" si="62"/>
        <v/>
      </c>
      <c r="K138" s="3" t="str">
        <f t="shared" si="52"/>
        <v/>
      </c>
      <c r="L138" s="3" t="str">
        <f t="shared" si="53"/>
        <v/>
      </c>
      <c r="M138" s="78" t="e">
        <f t="shared" si="63"/>
        <v>#N/A</v>
      </c>
      <c r="N138" s="90"/>
      <c r="O138" t="str">
        <f t="shared" si="64"/>
        <v/>
      </c>
      <c r="P138" s="7" t="str">
        <f t="shared" si="65"/>
        <v/>
      </c>
      <c r="Q138" s="3" t="str">
        <f t="shared" si="54"/>
        <v/>
      </c>
      <c r="R138" s="3" t="str">
        <f t="shared" si="55"/>
        <v/>
      </c>
      <c r="S138" s="78" t="e">
        <f t="shared" si="66"/>
        <v>#N/A</v>
      </c>
      <c r="T138" s="47"/>
      <c r="V138" s="40" t="str">
        <f t="shared" si="67"/>
        <v/>
      </c>
      <c r="W138" s="51" t="str">
        <f t="shared" si="68"/>
        <v/>
      </c>
      <c r="X138" s="51" t="str">
        <f t="shared" si="69"/>
        <v/>
      </c>
      <c r="AC138" s="80">
        <v>134</v>
      </c>
      <c r="AD138" s="3" t="str">
        <f t="shared" si="70"/>
        <v/>
      </c>
      <c r="AE138" s="3" t="str">
        <f t="shared" si="56"/>
        <v/>
      </c>
      <c r="AF138" s="3" t="str">
        <f t="shared" si="57"/>
        <v/>
      </c>
      <c r="AG138" s="5" t="str">
        <f t="shared" si="71"/>
        <v/>
      </c>
    </row>
    <row r="139" spans="1:33" x14ac:dyDescent="0.3">
      <c r="A139">
        <f t="shared" si="58"/>
        <v>0</v>
      </c>
      <c r="B139">
        <f t="shared" si="59"/>
        <v>0</v>
      </c>
      <c r="C139">
        <f t="shared" si="60"/>
        <v>0</v>
      </c>
      <c r="D139" s="46">
        <f>Anmeldung!A139</f>
        <v>135</v>
      </c>
      <c r="E139" s="42" t="str">
        <f>IF(Anmeldung!B139=0,"",(Anmeldung!B139))</f>
        <v/>
      </c>
      <c r="F139" s="42" t="str">
        <f>IF(Anmeldung!C139=0,"",Anmeldung!C139)</f>
        <v/>
      </c>
      <c r="G139" s="84" t="e">
        <f>IF(VLOOKUP(F139,Anmeldung!C139:D338,2,FALSE)=0," ",VLOOKUP(F139,Anmeldung!C139:D338,2,FALSE))</f>
        <v>#N/A</v>
      </c>
      <c r="H139" s="90"/>
      <c r="I139" t="str">
        <f t="shared" si="61"/>
        <v/>
      </c>
      <c r="J139" s="7" t="str">
        <f t="shared" si="62"/>
        <v/>
      </c>
      <c r="K139" s="3" t="str">
        <f t="shared" si="52"/>
        <v/>
      </c>
      <c r="L139" s="3" t="str">
        <f t="shared" si="53"/>
        <v/>
      </c>
      <c r="M139" s="78" t="e">
        <f t="shared" si="63"/>
        <v>#N/A</v>
      </c>
      <c r="N139" s="90"/>
      <c r="O139" t="str">
        <f t="shared" si="64"/>
        <v/>
      </c>
      <c r="P139" s="7" t="str">
        <f t="shared" si="65"/>
        <v/>
      </c>
      <c r="Q139" s="3" t="str">
        <f t="shared" si="54"/>
        <v/>
      </c>
      <c r="R139" s="3" t="str">
        <f t="shared" si="55"/>
        <v/>
      </c>
      <c r="S139" s="78" t="e">
        <f t="shared" si="66"/>
        <v>#N/A</v>
      </c>
      <c r="T139" s="47"/>
      <c r="V139" s="40" t="str">
        <f t="shared" si="67"/>
        <v/>
      </c>
      <c r="W139" s="51" t="str">
        <f t="shared" si="68"/>
        <v/>
      </c>
      <c r="X139" s="51" t="str">
        <f t="shared" si="69"/>
        <v/>
      </c>
      <c r="AC139" s="80">
        <v>135</v>
      </c>
      <c r="AD139" s="3" t="str">
        <f t="shared" si="70"/>
        <v/>
      </c>
      <c r="AE139" s="3" t="str">
        <f t="shared" si="56"/>
        <v/>
      </c>
      <c r="AF139" s="3" t="str">
        <f t="shared" si="57"/>
        <v/>
      </c>
      <c r="AG139" s="5" t="str">
        <f t="shared" si="71"/>
        <v/>
      </c>
    </row>
    <row r="140" spans="1:33" x14ac:dyDescent="0.3">
      <c r="A140">
        <f t="shared" si="58"/>
        <v>0</v>
      </c>
      <c r="B140">
        <f t="shared" si="59"/>
        <v>0</v>
      </c>
      <c r="C140">
        <f t="shared" si="60"/>
        <v>0</v>
      </c>
      <c r="D140" s="46">
        <f>Anmeldung!A140</f>
        <v>136</v>
      </c>
      <c r="E140" s="42" t="str">
        <f>IF(Anmeldung!B140=0,"",(Anmeldung!B140))</f>
        <v/>
      </c>
      <c r="F140" s="42" t="str">
        <f>IF(Anmeldung!C140=0,"",Anmeldung!C140)</f>
        <v/>
      </c>
      <c r="G140" s="84" t="e">
        <f>IF(VLOOKUP(F140,Anmeldung!C140:D339,2,FALSE)=0," ",VLOOKUP(F140,Anmeldung!C140:D339,2,FALSE))</f>
        <v>#N/A</v>
      </c>
      <c r="H140" s="90"/>
      <c r="I140" t="str">
        <f t="shared" si="61"/>
        <v/>
      </c>
      <c r="J140" s="7" t="str">
        <f t="shared" si="62"/>
        <v/>
      </c>
      <c r="K140" s="3" t="str">
        <f t="shared" si="52"/>
        <v/>
      </c>
      <c r="L140" s="3" t="str">
        <f t="shared" si="53"/>
        <v/>
      </c>
      <c r="M140" s="78" t="e">
        <f t="shared" si="63"/>
        <v>#N/A</v>
      </c>
      <c r="N140" s="90"/>
      <c r="O140" t="str">
        <f t="shared" si="64"/>
        <v/>
      </c>
      <c r="P140" s="7" t="str">
        <f t="shared" si="65"/>
        <v/>
      </c>
      <c r="Q140" s="3" t="str">
        <f t="shared" si="54"/>
        <v/>
      </c>
      <c r="R140" s="3" t="str">
        <f t="shared" si="55"/>
        <v/>
      </c>
      <c r="S140" s="78" t="e">
        <f t="shared" si="66"/>
        <v>#N/A</v>
      </c>
      <c r="T140" s="47"/>
      <c r="V140" s="40" t="str">
        <f t="shared" si="67"/>
        <v/>
      </c>
      <c r="W140" s="51" t="str">
        <f t="shared" si="68"/>
        <v/>
      </c>
      <c r="X140" s="51" t="str">
        <f t="shared" si="69"/>
        <v/>
      </c>
      <c r="AC140" s="80">
        <v>136</v>
      </c>
      <c r="AD140" s="3" t="str">
        <f t="shared" si="70"/>
        <v/>
      </c>
      <c r="AE140" s="3" t="str">
        <f t="shared" si="56"/>
        <v/>
      </c>
      <c r="AF140" s="3" t="str">
        <f t="shared" si="57"/>
        <v/>
      </c>
      <c r="AG140" s="5" t="str">
        <f t="shared" si="71"/>
        <v/>
      </c>
    </row>
    <row r="141" spans="1:33" x14ac:dyDescent="0.3">
      <c r="A141">
        <f t="shared" si="58"/>
        <v>0</v>
      </c>
      <c r="B141">
        <f t="shared" si="59"/>
        <v>0</v>
      </c>
      <c r="C141">
        <f t="shared" si="60"/>
        <v>0</v>
      </c>
      <c r="D141" s="46">
        <f>Anmeldung!A141</f>
        <v>137</v>
      </c>
      <c r="E141" s="42" t="str">
        <f>IF(Anmeldung!B141=0,"",(Anmeldung!B141))</f>
        <v/>
      </c>
      <c r="F141" s="42" t="str">
        <f>IF(Anmeldung!C141=0,"",Anmeldung!C141)</f>
        <v/>
      </c>
      <c r="G141" s="84" t="e">
        <f>IF(VLOOKUP(F141,Anmeldung!C141:D340,2,FALSE)=0," ",VLOOKUP(F141,Anmeldung!C141:D340,2,FALSE))</f>
        <v>#N/A</v>
      </c>
      <c r="H141" s="90"/>
      <c r="I141" t="str">
        <f t="shared" si="61"/>
        <v/>
      </c>
      <c r="J141" s="7" t="str">
        <f t="shared" si="62"/>
        <v/>
      </c>
      <c r="K141" s="3" t="str">
        <f t="shared" si="52"/>
        <v/>
      </c>
      <c r="L141" s="3" t="str">
        <f t="shared" si="53"/>
        <v/>
      </c>
      <c r="M141" s="78" t="e">
        <f t="shared" si="63"/>
        <v>#N/A</v>
      </c>
      <c r="N141" s="90"/>
      <c r="O141" t="str">
        <f t="shared" si="64"/>
        <v/>
      </c>
      <c r="P141" s="7" t="str">
        <f t="shared" si="65"/>
        <v/>
      </c>
      <c r="Q141" s="3" t="str">
        <f t="shared" si="54"/>
        <v/>
      </c>
      <c r="R141" s="3" t="str">
        <f t="shared" si="55"/>
        <v/>
      </c>
      <c r="S141" s="78" t="e">
        <f t="shared" si="66"/>
        <v>#N/A</v>
      </c>
      <c r="T141" s="47"/>
      <c r="V141" s="40" t="str">
        <f t="shared" si="67"/>
        <v/>
      </c>
      <c r="W141" s="51" t="str">
        <f t="shared" si="68"/>
        <v/>
      </c>
      <c r="X141" s="51" t="str">
        <f t="shared" si="69"/>
        <v/>
      </c>
      <c r="AC141" s="80">
        <v>137</v>
      </c>
      <c r="AD141" s="3" t="str">
        <f t="shared" si="70"/>
        <v/>
      </c>
      <c r="AE141" s="3" t="str">
        <f t="shared" si="56"/>
        <v/>
      </c>
      <c r="AF141" s="3" t="str">
        <f t="shared" si="57"/>
        <v/>
      </c>
      <c r="AG141" s="5" t="str">
        <f t="shared" si="71"/>
        <v/>
      </c>
    </row>
    <row r="142" spans="1:33" x14ac:dyDescent="0.3">
      <c r="A142">
        <f t="shared" si="58"/>
        <v>0</v>
      </c>
      <c r="B142">
        <f t="shared" si="59"/>
        <v>0</v>
      </c>
      <c r="C142">
        <f t="shared" si="60"/>
        <v>0</v>
      </c>
      <c r="D142" s="46">
        <f>Anmeldung!A142</f>
        <v>138</v>
      </c>
      <c r="E142" s="42" t="str">
        <f>IF(Anmeldung!B142=0,"",(Anmeldung!B142))</f>
        <v/>
      </c>
      <c r="F142" s="42" t="str">
        <f>IF(Anmeldung!C142=0,"",Anmeldung!C142)</f>
        <v/>
      </c>
      <c r="G142" s="84" t="e">
        <f>IF(VLOOKUP(F142,Anmeldung!C142:D341,2,FALSE)=0," ",VLOOKUP(F142,Anmeldung!C142:D341,2,FALSE))</f>
        <v>#N/A</v>
      </c>
      <c r="H142" s="90"/>
      <c r="I142" t="str">
        <f t="shared" si="61"/>
        <v/>
      </c>
      <c r="J142" s="7" t="str">
        <f t="shared" si="62"/>
        <v/>
      </c>
      <c r="K142" s="3" t="str">
        <f t="shared" si="52"/>
        <v/>
      </c>
      <c r="L142" s="3" t="str">
        <f t="shared" si="53"/>
        <v/>
      </c>
      <c r="M142" s="78" t="e">
        <f t="shared" si="63"/>
        <v>#N/A</v>
      </c>
      <c r="N142" s="90"/>
      <c r="O142" t="str">
        <f t="shared" si="64"/>
        <v/>
      </c>
      <c r="P142" s="7" t="str">
        <f t="shared" si="65"/>
        <v/>
      </c>
      <c r="Q142" s="3" t="str">
        <f t="shared" si="54"/>
        <v/>
      </c>
      <c r="R142" s="3" t="str">
        <f t="shared" si="55"/>
        <v/>
      </c>
      <c r="S142" s="78" t="e">
        <f t="shared" si="66"/>
        <v>#N/A</v>
      </c>
      <c r="T142" s="47"/>
      <c r="V142" s="40" t="str">
        <f t="shared" si="67"/>
        <v/>
      </c>
      <c r="W142" s="51" t="str">
        <f t="shared" si="68"/>
        <v/>
      </c>
      <c r="X142" s="51" t="str">
        <f t="shared" si="69"/>
        <v/>
      </c>
      <c r="AC142" s="80">
        <v>138</v>
      </c>
      <c r="AD142" s="3" t="str">
        <f t="shared" si="70"/>
        <v/>
      </c>
      <c r="AE142" s="3" t="str">
        <f t="shared" si="56"/>
        <v/>
      </c>
      <c r="AF142" s="3" t="str">
        <f t="shared" si="57"/>
        <v/>
      </c>
      <c r="AG142" s="5" t="str">
        <f t="shared" si="71"/>
        <v/>
      </c>
    </row>
    <row r="143" spans="1:33" x14ac:dyDescent="0.3">
      <c r="A143">
        <f t="shared" si="58"/>
        <v>0</v>
      </c>
      <c r="B143">
        <f t="shared" si="59"/>
        <v>0</v>
      </c>
      <c r="C143">
        <f t="shared" si="60"/>
        <v>0</v>
      </c>
      <c r="D143" s="46">
        <f>Anmeldung!A143</f>
        <v>139</v>
      </c>
      <c r="E143" s="42" t="str">
        <f>IF(Anmeldung!B143=0,"",(Anmeldung!B143))</f>
        <v/>
      </c>
      <c r="F143" s="42" t="str">
        <f>IF(Anmeldung!C143=0,"",Anmeldung!C143)</f>
        <v/>
      </c>
      <c r="G143" s="84" t="e">
        <f>IF(VLOOKUP(F143,Anmeldung!C143:D342,2,FALSE)=0," ",VLOOKUP(F143,Anmeldung!C143:D342,2,FALSE))</f>
        <v>#N/A</v>
      </c>
      <c r="H143" s="90"/>
      <c r="I143" t="str">
        <f t="shared" si="61"/>
        <v/>
      </c>
      <c r="J143" s="7" t="str">
        <f t="shared" si="62"/>
        <v/>
      </c>
      <c r="K143" s="3" t="str">
        <f t="shared" si="52"/>
        <v/>
      </c>
      <c r="L143" s="3" t="str">
        <f t="shared" si="53"/>
        <v/>
      </c>
      <c r="M143" s="78" t="e">
        <f t="shared" si="63"/>
        <v>#N/A</v>
      </c>
      <c r="N143" s="90"/>
      <c r="O143" t="str">
        <f t="shared" si="64"/>
        <v/>
      </c>
      <c r="P143" s="7" t="str">
        <f t="shared" si="65"/>
        <v/>
      </c>
      <c r="Q143" s="3" t="str">
        <f t="shared" si="54"/>
        <v/>
      </c>
      <c r="R143" s="3" t="str">
        <f t="shared" si="55"/>
        <v/>
      </c>
      <c r="S143" s="78" t="e">
        <f t="shared" si="66"/>
        <v>#N/A</v>
      </c>
      <c r="T143" s="47"/>
      <c r="V143" s="40" t="str">
        <f t="shared" si="67"/>
        <v/>
      </c>
      <c r="W143" s="51" t="str">
        <f t="shared" si="68"/>
        <v/>
      </c>
      <c r="X143" s="51" t="str">
        <f t="shared" si="69"/>
        <v/>
      </c>
      <c r="AC143" s="80">
        <v>139</v>
      </c>
      <c r="AD143" s="3" t="str">
        <f t="shared" si="70"/>
        <v/>
      </c>
      <c r="AE143" s="3" t="str">
        <f t="shared" si="56"/>
        <v/>
      </c>
      <c r="AF143" s="3" t="str">
        <f t="shared" si="57"/>
        <v/>
      </c>
      <c r="AG143" s="5" t="str">
        <f t="shared" si="71"/>
        <v/>
      </c>
    </row>
    <row r="144" spans="1:33" x14ac:dyDescent="0.3">
      <c r="A144">
        <f t="shared" si="58"/>
        <v>0</v>
      </c>
      <c r="B144">
        <f t="shared" si="59"/>
        <v>0</v>
      </c>
      <c r="C144">
        <f t="shared" si="60"/>
        <v>0</v>
      </c>
      <c r="D144" s="46">
        <f>Anmeldung!A144</f>
        <v>140</v>
      </c>
      <c r="E144" s="42" t="str">
        <f>IF(Anmeldung!B144=0,"",(Anmeldung!B144))</f>
        <v/>
      </c>
      <c r="F144" s="42" t="str">
        <f>IF(Anmeldung!C144=0,"",Anmeldung!C144)</f>
        <v/>
      </c>
      <c r="G144" s="84" t="e">
        <f>IF(VLOOKUP(F144,Anmeldung!C144:D343,2,FALSE)=0," ",VLOOKUP(F144,Anmeldung!C144:D343,2,FALSE))</f>
        <v>#N/A</v>
      </c>
      <c r="H144" s="90"/>
      <c r="I144" t="str">
        <f t="shared" si="61"/>
        <v/>
      </c>
      <c r="J144" s="7" t="str">
        <f t="shared" si="62"/>
        <v/>
      </c>
      <c r="K144" s="3" t="str">
        <f t="shared" si="52"/>
        <v/>
      </c>
      <c r="L144" s="3" t="str">
        <f t="shared" si="53"/>
        <v/>
      </c>
      <c r="M144" s="78" t="e">
        <f t="shared" si="63"/>
        <v>#N/A</v>
      </c>
      <c r="N144" s="90"/>
      <c r="O144" t="str">
        <f t="shared" si="64"/>
        <v/>
      </c>
      <c r="P144" s="7" t="str">
        <f t="shared" si="65"/>
        <v/>
      </c>
      <c r="Q144" s="3" t="str">
        <f t="shared" si="54"/>
        <v/>
      </c>
      <c r="R144" s="3" t="str">
        <f t="shared" si="55"/>
        <v/>
      </c>
      <c r="S144" s="78" t="e">
        <f t="shared" si="66"/>
        <v>#N/A</v>
      </c>
      <c r="T144" s="47"/>
      <c r="V144" s="40" t="str">
        <f t="shared" si="67"/>
        <v/>
      </c>
      <c r="W144" s="51" t="str">
        <f t="shared" si="68"/>
        <v/>
      </c>
      <c r="X144" s="51" t="str">
        <f t="shared" si="69"/>
        <v/>
      </c>
      <c r="AC144" s="80">
        <v>140</v>
      </c>
      <c r="AD144" s="3" t="str">
        <f t="shared" si="70"/>
        <v/>
      </c>
      <c r="AE144" s="3" t="str">
        <f t="shared" si="56"/>
        <v/>
      </c>
      <c r="AF144" s="3" t="str">
        <f t="shared" si="57"/>
        <v/>
      </c>
      <c r="AG144" s="5" t="str">
        <f t="shared" si="71"/>
        <v/>
      </c>
    </row>
    <row r="145" spans="1:33" x14ac:dyDescent="0.3">
      <c r="A145">
        <f t="shared" si="58"/>
        <v>0</v>
      </c>
      <c r="B145">
        <f t="shared" si="59"/>
        <v>0</v>
      </c>
      <c r="C145">
        <f t="shared" si="60"/>
        <v>0</v>
      </c>
      <c r="D145" s="46">
        <f>Anmeldung!A145</f>
        <v>141</v>
      </c>
      <c r="E145" s="42" t="str">
        <f>IF(Anmeldung!B145=0,"",(Anmeldung!B145))</f>
        <v/>
      </c>
      <c r="F145" s="42" t="str">
        <f>IF(Anmeldung!C145=0,"",Anmeldung!C145)</f>
        <v/>
      </c>
      <c r="G145" s="84" t="e">
        <f>IF(VLOOKUP(F145,Anmeldung!C145:D344,2,FALSE)=0," ",VLOOKUP(F145,Anmeldung!C145:D344,2,FALSE))</f>
        <v>#N/A</v>
      </c>
      <c r="H145" s="90"/>
      <c r="I145" t="str">
        <f t="shared" si="61"/>
        <v/>
      </c>
      <c r="J145" s="7" t="str">
        <f t="shared" si="62"/>
        <v/>
      </c>
      <c r="K145" s="3" t="str">
        <f t="shared" si="52"/>
        <v/>
      </c>
      <c r="L145" s="3" t="str">
        <f t="shared" si="53"/>
        <v/>
      </c>
      <c r="M145" s="78" t="e">
        <f t="shared" si="63"/>
        <v>#N/A</v>
      </c>
      <c r="N145" s="90"/>
      <c r="O145" t="str">
        <f t="shared" si="64"/>
        <v/>
      </c>
      <c r="P145" s="7" t="str">
        <f t="shared" si="65"/>
        <v/>
      </c>
      <c r="Q145" s="3" t="str">
        <f t="shared" si="54"/>
        <v/>
      </c>
      <c r="R145" s="3" t="str">
        <f t="shared" si="55"/>
        <v/>
      </c>
      <c r="S145" s="78" t="e">
        <f t="shared" si="66"/>
        <v>#N/A</v>
      </c>
      <c r="T145" s="47"/>
      <c r="V145" s="40" t="str">
        <f t="shared" si="67"/>
        <v/>
      </c>
      <c r="W145" s="51" t="str">
        <f t="shared" si="68"/>
        <v/>
      </c>
      <c r="X145" s="51" t="str">
        <f t="shared" si="69"/>
        <v/>
      </c>
      <c r="AC145" s="80">
        <v>141</v>
      </c>
      <c r="AD145" s="3" t="str">
        <f t="shared" si="70"/>
        <v/>
      </c>
      <c r="AE145" s="3" t="str">
        <f t="shared" si="56"/>
        <v/>
      </c>
      <c r="AF145" s="3" t="str">
        <f t="shared" si="57"/>
        <v/>
      </c>
      <c r="AG145" s="5" t="str">
        <f t="shared" si="71"/>
        <v/>
      </c>
    </row>
    <row r="146" spans="1:33" x14ac:dyDescent="0.3">
      <c r="A146">
        <f t="shared" si="58"/>
        <v>0</v>
      </c>
      <c r="B146">
        <f t="shared" si="59"/>
        <v>0</v>
      </c>
      <c r="C146">
        <f t="shared" si="60"/>
        <v>0</v>
      </c>
      <c r="D146" s="46">
        <f>Anmeldung!A146</f>
        <v>142</v>
      </c>
      <c r="E146" s="42" t="str">
        <f>IF(Anmeldung!B146=0,"",(Anmeldung!B146))</f>
        <v/>
      </c>
      <c r="F146" s="42" t="str">
        <f>IF(Anmeldung!C146=0,"",Anmeldung!C146)</f>
        <v/>
      </c>
      <c r="G146" s="84" t="e">
        <f>IF(VLOOKUP(F146,Anmeldung!C146:D345,2,FALSE)=0," ",VLOOKUP(F146,Anmeldung!C146:D345,2,FALSE))</f>
        <v>#N/A</v>
      </c>
      <c r="H146" s="90"/>
      <c r="I146" t="str">
        <f t="shared" si="61"/>
        <v/>
      </c>
      <c r="J146" s="7" t="str">
        <f t="shared" si="62"/>
        <v/>
      </c>
      <c r="K146" s="3" t="str">
        <f t="shared" si="52"/>
        <v/>
      </c>
      <c r="L146" s="3" t="str">
        <f t="shared" si="53"/>
        <v/>
      </c>
      <c r="M146" s="78" t="e">
        <f t="shared" si="63"/>
        <v>#N/A</v>
      </c>
      <c r="N146" s="90"/>
      <c r="O146" t="str">
        <f t="shared" si="64"/>
        <v/>
      </c>
      <c r="P146" s="7" t="str">
        <f t="shared" si="65"/>
        <v/>
      </c>
      <c r="Q146" s="3" t="str">
        <f t="shared" si="54"/>
        <v/>
      </c>
      <c r="R146" s="3" t="str">
        <f t="shared" si="55"/>
        <v/>
      </c>
      <c r="S146" s="78" t="e">
        <f t="shared" si="66"/>
        <v>#N/A</v>
      </c>
      <c r="T146" s="47"/>
      <c r="V146" s="40" t="str">
        <f t="shared" si="67"/>
        <v/>
      </c>
      <c r="W146" s="51" t="str">
        <f t="shared" si="68"/>
        <v/>
      </c>
      <c r="X146" s="51" t="str">
        <f t="shared" si="69"/>
        <v/>
      </c>
      <c r="AC146" s="80">
        <v>142</v>
      </c>
      <c r="AD146" s="3" t="str">
        <f t="shared" si="70"/>
        <v/>
      </c>
      <c r="AE146" s="3" t="str">
        <f t="shared" si="56"/>
        <v/>
      </c>
      <c r="AF146" s="3" t="str">
        <f t="shared" si="57"/>
        <v/>
      </c>
      <c r="AG146" s="5" t="str">
        <f t="shared" si="71"/>
        <v/>
      </c>
    </row>
    <row r="147" spans="1:33" x14ac:dyDescent="0.3">
      <c r="A147">
        <f t="shared" si="58"/>
        <v>0</v>
      </c>
      <c r="B147">
        <f t="shared" si="59"/>
        <v>0</v>
      </c>
      <c r="C147">
        <f t="shared" si="60"/>
        <v>0</v>
      </c>
      <c r="D147" s="46">
        <f>Anmeldung!A147</f>
        <v>143</v>
      </c>
      <c r="E147" s="42" t="str">
        <f>IF(Anmeldung!B147=0,"",(Anmeldung!B147))</f>
        <v/>
      </c>
      <c r="F147" s="42" t="str">
        <f>IF(Anmeldung!C147=0,"",Anmeldung!C147)</f>
        <v/>
      </c>
      <c r="G147" s="84" t="e">
        <f>IF(VLOOKUP(F147,Anmeldung!C147:D346,2,FALSE)=0," ",VLOOKUP(F147,Anmeldung!C147:D346,2,FALSE))</f>
        <v>#N/A</v>
      </c>
      <c r="H147" s="90"/>
      <c r="I147" t="str">
        <f t="shared" si="61"/>
        <v/>
      </c>
      <c r="J147" s="7" t="str">
        <f t="shared" si="62"/>
        <v/>
      </c>
      <c r="K147" s="3" t="str">
        <f t="shared" si="52"/>
        <v/>
      </c>
      <c r="L147" s="3" t="str">
        <f t="shared" si="53"/>
        <v/>
      </c>
      <c r="M147" s="78" t="e">
        <f t="shared" si="63"/>
        <v>#N/A</v>
      </c>
      <c r="N147" s="90"/>
      <c r="O147" t="str">
        <f t="shared" si="64"/>
        <v/>
      </c>
      <c r="P147" s="7" t="str">
        <f t="shared" si="65"/>
        <v/>
      </c>
      <c r="Q147" s="3" t="str">
        <f t="shared" si="54"/>
        <v/>
      </c>
      <c r="R147" s="3" t="str">
        <f t="shared" si="55"/>
        <v/>
      </c>
      <c r="S147" s="78" t="e">
        <f t="shared" si="66"/>
        <v>#N/A</v>
      </c>
      <c r="T147" s="47"/>
      <c r="V147" s="40" t="str">
        <f t="shared" si="67"/>
        <v/>
      </c>
      <c r="W147" s="51" t="str">
        <f t="shared" si="68"/>
        <v/>
      </c>
      <c r="X147" s="51" t="str">
        <f t="shared" si="69"/>
        <v/>
      </c>
      <c r="AC147" s="80">
        <v>143</v>
      </c>
      <c r="AD147" s="3" t="str">
        <f t="shared" si="70"/>
        <v/>
      </c>
      <c r="AE147" s="3" t="str">
        <f t="shared" si="56"/>
        <v/>
      </c>
      <c r="AF147" s="3" t="str">
        <f t="shared" si="57"/>
        <v/>
      </c>
      <c r="AG147" s="5" t="str">
        <f t="shared" si="71"/>
        <v/>
      </c>
    </row>
    <row r="148" spans="1:33" x14ac:dyDescent="0.3">
      <c r="A148">
        <f t="shared" si="58"/>
        <v>0</v>
      </c>
      <c r="B148">
        <f t="shared" si="59"/>
        <v>0</v>
      </c>
      <c r="C148">
        <f t="shared" si="60"/>
        <v>0</v>
      </c>
      <c r="D148" s="46">
        <f>Anmeldung!A148</f>
        <v>144</v>
      </c>
      <c r="E148" s="42" t="str">
        <f>IF(Anmeldung!B148=0,"",(Anmeldung!B148))</f>
        <v/>
      </c>
      <c r="F148" s="42" t="str">
        <f>IF(Anmeldung!C148=0,"",Anmeldung!C148)</f>
        <v/>
      </c>
      <c r="G148" s="84" t="e">
        <f>IF(VLOOKUP(F148,Anmeldung!C148:D347,2,FALSE)=0," ",VLOOKUP(F148,Anmeldung!C148:D347,2,FALSE))</f>
        <v>#N/A</v>
      </c>
      <c r="H148" s="90"/>
      <c r="I148" t="str">
        <f t="shared" si="61"/>
        <v/>
      </c>
      <c r="J148" s="7" t="str">
        <f t="shared" si="62"/>
        <v/>
      </c>
      <c r="K148" s="3" t="str">
        <f t="shared" si="52"/>
        <v/>
      </c>
      <c r="L148" s="3" t="str">
        <f t="shared" si="53"/>
        <v/>
      </c>
      <c r="M148" s="78" t="e">
        <f t="shared" si="63"/>
        <v>#N/A</v>
      </c>
      <c r="N148" s="90"/>
      <c r="O148" t="str">
        <f t="shared" si="64"/>
        <v/>
      </c>
      <c r="P148" s="7" t="str">
        <f t="shared" si="65"/>
        <v/>
      </c>
      <c r="Q148" s="3" t="str">
        <f t="shared" si="54"/>
        <v/>
      </c>
      <c r="R148" s="3" t="str">
        <f t="shared" si="55"/>
        <v/>
      </c>
      <c r="S148" s="78" t="e">
        <f t="shared" si="66"/>
        <v>#N/A</v>
      </c>
      <c r="T148" s="47"/>
      <c r="V148" s="40" t="str">
        <f t="shared" si="67"/>
        <v/>
      </c>
      <c r="W148" s="51" t="str">
        <f t="shared" si="68"/>
        <v/>
      </c>
      <c r="X148" s="51" t="str">
        <f t="shared" si="69"/>
        <v/>
      </c>
      <c r="AC148" s="80">
        <v>144</v>
      </c>
      <c r="AD148" s="3" t="str">
        <f t="shared" si="70"/>
        <v/>
      </c>
      <c r="AE148" s="3" t="str">
        <f t="shared" si="56"/>
        <v/>
      </c>
      <c r="AF148" s="3" t="str">
        <f t="shared" si="57"/>
        <v/>
      </c>
      <c r="AG148" s="5" t="str">
        <f t="shared" si="71"/>
        <v/>
      </c>
    </row>
    <row r="149" spans="1:33" x14ac:dyDescent="0.3">
      <c r="A149">
        <f t="shared" si="58"/>
        <v>0</v>
      </c>
      <c r="B149">
        <f t="shared" si="59"/>
        <v>0</v>
      </c>
      <c r="C149">
        <f t="shared" si="60"/>
        <v>0</v>
      </c>
      <c r="D149" s="46">
        <f>Anmeldung!A149</f>
        <v>145</v>
      </c>
      <c r="E149" s="42" t="str">
        <f>IF(Anmeldung!B149=0,"",(Anmeldung!B149))</f>
        <v/>
      </c>
      <c r="F149" s="42" t="str">
        <f>IF(Anmeldung!C149=0,"",Anmeldung!C149)</f>
        <v/>
      </c>
      <c r="G149" s="84" t="e">
        <f>IF(VLOOKUP(F149,Anmeldung!C149:D348,2,FALSE)=0," ",VLOOKUP(F149,Anmeldung!C149:D348,2,FALSE))</f>
        <v>#N/A</v>
      </c>
      <c r="H149" s="90"/>
      <c r="I149" t="str">
        <f t="shared" si="61"/>
        <v/>
      </c>
      <c r="J149" s="7" t="str">
        <f t="shared" si="62"/>
        <v/>
      </c>
      <c r="K149" s="3" t="str">
        <f t="shared" si="52"/>
        <v/>
      </c>
      <c r="L149" s="3" t="str">
        <f t="shared" si="53"/>
        <v/>
      </c>
      <c r="M149" s="78" t="e">
        <f t="shared" si="63"/>
        <v>#N/A</v>
      </c>
      <c r="N149" s="90"/>
      <c r="O149" t="str">
        <f t="shared" si="64"/>
        <v/>
      </c>
      <c r="P149" s="7" t="str">
        <f t="shared" si="65"/>
        <v/>
      </c>
      <c r="Q149" s="3" t="str">
        <f t="shared" si="54"/>
        <v/>
      </c>
      <c r="R149" s="3" t="str">
        <f t="shared" si="55"/>
        <v/>
      </c>
      <c r="S149" s="78" t="e">
        <f t="shared" si="66"/>
        <v>#N/A</v>
      </c>
      <c r="T149" s="47"/>
      <c r="V149" s="40" t="str">
        <f t="shared" si="67"/>
        <v/>
      </c>
      <c r="W149" s="51" t="str">
        <f t="shared" si="68"/>
        <v/>
      </c>
      <c r="X149" s="51" t="str">
        <f t="shared" si="69"/>
        <v/>
      </c>
      <c r="AC149" s="80">
        <v>145</v>
      </c>
      <c r="AD149" s="3" t="str">
        <f t="shared" si="70"/>
        <v/>
      </c>
      <c r="AE149" s="3" t="str">
        <f t="shared" si="56"/>
        <v/>
      </c>
      <c r="AF149" s="3" t="str">
        <f t="shared" si="57"/>
        <v/>
      </c>
      <c r="AG149" s="5" t="str">
        <f t="shared" si="71"/>
        <v/>
      </c>
    </row>
    <row r="150" spans="1:33" x14ac:dyDescent="0.3">
      <c r="A150">
        <f t="shared" si="58"/>
        <v>0</v>
      </c>
      <c r="B150">
        <f t="shared" si="59"/>
        <v>0</v>
      </c>
      <c r="C150">
        <f t="shared" si="60"/>
        <v>0</v>
      </c>
      <c r="D150" s="46">
        <f>Anmeldung!A150</f>
        <v>146</v>
      </c>
      <c r="E150" s="42" t="str">
        <f>IF(Anmeldung!B150=0,"",(Anmeldung!B150))</f>
        <v/>
      </c>
      <c r="F150" s="42" t="str">
        <f>IF(Anmeldung!C150=0,"",Anmeldung!C150)</f>
        <v/>
      </c>
      <c r="G150" s="84" t="e">
        <f>IF(VLOOKUP(F150,Anmeldung!C150:D349,2,FALSE)=0," ",VLOOKUP(F150,Anmeldung!C150:D349,2,FALSE))</f>
        <v>#N/A</v>
      </c>
      <c r="H150" s="90"/>
      <c r="I150" t="str">
        <f t="shared" si="61"/>
        <v/>
      </c>
      <c r="J150" s="7" t="str">
        <f t="shared" si="62"/>
        <v/>
      </c>
      <c r="K150" s="3" t="str">
        <f t="shared" si="52"/>
        <v/>
      </c>
      <c r="L150" s="3" t="str">
        <f t="shared" si="53"/>
        <v/>
      </c>
      <c r="M150" s="78" t="e">
        <f t="shared" si="63"/>
        <v>#N/A</v>
      </c>
      <c r="N150" s="90"/>
      <c r="O150" t="str">
        <f t="shared" si="64"/>
        <v/>
      </c>
      <c r="P150" s="7" t="str">
        <f t="shared" si="65"/>
        <v/>
      </c>
      <c r="Q150" s="3" t="str">
        <f t="shared" si="54"/>
        <v/>
      </c>
      <c r="R150" s="3" t="str">
        <f t="shared" si="55"/>
        <v/>
      </c>
      <c r="S150" s="78" t="e">
        <f t="shared" si="66"/>
        <v>#N/A</v>
      </c>
      <c r="T150" s="47"/>
      <c r="V150" s="40" t="str">
        <f t="shared" si="67"/>
        <v/>
      </c>
      <c r="W150" s="51" t="str">
        <f t="shared" si="68"/>
        <v/>
      </c>
      <c r="X150" s="51" t="str">
        <f t="shared" si="69"/>
        <v/>
      </c>
      <c r="AC150" s="80">
        <v>146</v>
      </c>
      <c r="AD150" s="3" t="str">
        <f t="shared" si="70"/>
        <v/>
      </c>
      <c r="AE150" s="3" t="str">
        <f t="shared" si="56"/>
        <v/>
      </c>
      <c r="AF150" s="3" t="str">
        <f t="shared" si="57"/>
        <v/>
      </c>
      <c r="AG150" s="5" t="str">
        <f t="shared" si="71"/>
        <v/>
      </c>
    </row>
    <row r="151" spans="1:33" x14ac:dyDescent="0.3">
      <c r="A151">
        <f t="shared" si="58"/>
        <v>0</v>
      </c>
      <c r="B151">
        <f t="shared" si="59"/>
        <v>0</v>
      </c>
      <c r="C151">
        <f t="shared" si="60"/>
        <v>0</v>
      </c>
      <c r="D151" s="46">
        <f>Anmeldung!A151</f>
        <v>147</v>
      </c>
      <c r="E151" s="42" t="str">
        <f>IF(Anmeldung!B151=0,"",(Anmeldung!B151))</f>
        <v/>
      </c>
      <c r="F151" s="42" t="str">
        <f>IF(Anmeldung!C151=0,"",Anmeldung!C151)</f>
        <v/>
      </c>
      <c r="G151" s="84" t="e">
        <f>IF(VLOOKUP(F151,Anmeldung!C151:D350,2,FALSE)=0," ",VLOOKUP(F151,Anmeldung!C151:D350,2,FALSE))</f>
        <v>#N/A</v>
      </c>
      <c r="H151" s="90"/>
      <c r="I151" t="str">
        <f t="shared" si="61"/>
        <v/>
      </c>
      <c r="J151" s="7" t="str">
        <f t="shared" si="62"/>
        <v/>
      </c>
      <c r="K151" s="3" t="str">
        <f t="shared" si="52"/>
        <v/>
      </c>
      <c r="L151" s="3" t="str">
        <f t="shared" si="53"/>
        <v/>
      </c>
      <c r="M151" s="78" t="e">
        <f t="shared" si="63"/>
        <v>#N/A</v>
      </c>
      <c r="N151" s="90"/>
      <c r="O151" t="str">
        <f t="shared" si="64"/>
        <v/>
      </c>
      <c r="P151" s="7" t="str">
        <f t="shared" si="65"/>
        <v/>
      </c>
      <c r="Q151" s="3" t="str">
        <f t="shared" si="54"/>
        <v/>
      </c>
      <c r="R151" s="3" t="str">
        <f t="shared" si="55"/>
        <v/>
      </c>
      <c r="S151" s="78" t="e">
        <f t="shared" si="66"/>
        <v>#N/A</v>
      </c>
      <c r="T151" s="47"/>
      <c r="V151" s="40" t="str">
        <f t="shared" si="67"/>
        <v/>
      </c>
      <c r="W151" s="51" t="str">
        <f t="shared" si="68"/>
        <v/>
      </c>
      <c r="X151" s="51" t="str">
        <f t="shared" si="69"/>
        <v/>
      </c>
      <c r="AC151" s="80">
        <v>147</v>
      </c>
      <c r="AD151" s="3" t="str">
        <f t="shared" si="70"/>
        <v/>
      </c>
      <c r="AE151" s="3" t="str">
        <f t="shared" si="56"/>
        <v/>
      </c>
      <c r="AF151" s="3" t="str">
        <f t="shared" si="57"/>
        <v/>
      </c>
      <c r="AG151" s="5" t="str">
        <f t="shared" si="71"/>
        <v/>
      </c>
    </row>
    <row r="152" spans="1:33" x14ac:dyDescent="0.3">
      <c r="A152">
        <f t="shared" si="58"/>
        <v>0</v>
      </c>
      <c r="B152">
        <f t="shared" si="59"/>
        <v>0</v>
      </c>
      <c r="C152">
        <f t="shared" si="60"/>
        <v>0</v>
      </c>
      <c r="D152" s="46">
        <f>Anmeldung!A152</f>
        <v>148</v>
      </c>
      <c r="E152" s="42" t="str">
        <f>IF(Anmeldung!B152=0,"",(Anmeldung!B152))</f>
        <v/>
      </c>
      <c r="F152" s="42" t="str">
        <f>IF(Anmeldung!C152=0,"",Anmeldung!C152)</f>
        <v/>
      </c>
      <c r="G152" s="84" t="e">
        <f>IF(VLOOKUP(F152,Anmeldung!C152:D351,2,FALSE)=0," ",VLOOKUP(F152,Anmeldung!C152:D351,2,FALSE))</f>
        <v>#N/A</v>
      </c>
      <c r="H152" s="90"/>
      <c r="I152" t="str">
        <f t="shared" si="61"/>
        <v/>
      </c>
      <c r="J152" s="7" t="str">
        <f t="shared" si="62"/>
        <v/>
      </c>
      <c r="K152" s="3" t="str">
        <f t="shared" si="52"/>
        <v/>
      </c>
      <c r="L152" s="3" t="str">
        <f t="shared" si="53"/>
        <v/>
      </c>
      <c r="M152" s="78" t="e">
        <f t="shared" si="63"/>
        <v>#N/A</v>
      </c>
      <c r="N152" s="90"/>
      <c r="O152" t="str">
        <f t="shared" si="64"/>
        <v/>
      </c>
      <c r="P152" s="7" t="str">
        <f t="shared" si="65"/>
        <v/>
      </c>
      <c r="Q152" s="3" t="str">
        <f t="shared" si="54"/>
        <v/>
      </c>
      <c r="R152" s="3" t="str">
        <f t="shared" si="55"/>
        <v/>
      </c>
      <c r="S152" s="78" t="e">
        <f t="shared" si="66"/>
        <v>#N/A</v>
      </c>
      <c r="T152" s="47"/>
      <c r="V152" s="40" t="str">
        <f t="shared" si="67"/>
        <v/>
      </c>
      <c r="W152" s="51" t="str">
        <f t="shared" si="68"/>
        <v/>
      </c>
      <c r="X152" s="51" t="str">
        <f t="shared" si="69"/>
        <v/>
      </c>
      <c r="AC152" s="80">
        <v>148</v>
      </c>
      <c r="AD152" s="3" t="str">
        <f t="shared" si="70"/>
        <v/>
      </c>
      <c r="AE152" s="3" t="str">
        <f t="shared" si="56"/>
        <v/>
      </c>
      <c r="AF152" s="3" t="str">
        <f t="shared" si="57"/>
        <v/>
      </c>
      <c r="AG152" s="5" t="str">
        <f t="shared" si="71"/>
        <v/>
      </c>
    </row>
    <row r="153" spans="1:33" x14ac:dyDescent="0.3">
      <c r="A153">
        <f t="shared" si="58"/>
        <v>0</v>
      </c>
      <c r="B153">
        <f t="shared" si="59"/>
        <v>0</v>
      </c>
      <c r="C153">
        <f t="shared" si="60"/>
        <v>0</v>
      </c>
      <c r="D153" s="46">
        <f>Anmeldung!A153</f>
        <v>149</v>
      </c>
      <c r="E153" s="42" t="str">
        <f>IF(Anmeldung!B153=0,"",(Anmeldung!B153))</f>
        <v/>
      </c>
      <c r="F153" s="42" t="str">
        <f>IF(Anmeldung!C153=0,"",Anmeldung!C153)</f>
        <v/>
      </c>
      <c r="G153" s="84" t="e">
        <f>IF(VLOOKUP(F153,Anmeldung!C153:D352,2,FALSE)=0," ",VLOOKUP(F153,Anmeldung!C153:D352,2,FALSE))</f>
        <v>#N/A</v>
      </c>
      <c r="H153" s="90"/>
      <c r="I153" t="str">
        <f t="shared" si="61"/>
        <v/>
      </c>
      <c r="J153" s="7" t="str">
        <f t="shared" si="62"/>
        <v/>
      </c>
      <c r="K153" s="3" t="str">
        <f t="shared" si="52"/>
        <v/>
      </c>
      <c r="L153" s="3" t="str">
        <f t="shared" si="53"/>
        <v/>
      </c>
      <c r="M153" s="78" t="e">
        <f t="shared" si="63"/>
        <v>#N/A</v>
      </c>
      <c r="N153" s="90"/>
      <c r="O153" t="str">
        <f t="shared" si="64"/>
        <v/>
      </c>
      <c r="P153" s="7" t="str">
        <f t="shared" si="65"/>
        <v/>
      </c>
      <c r="Q153" s="3" t="str">
        <f t="shared" si="54"/>
        <v/>
      </c>
      <c r="R153" s="3" t="str">
        <f t="shared" si="55"/>
        <v/>
      </c>
      <c r="S153" s="78" t="e">
        <f t="shared" si="66"/>
        <v>#N/A</v>
      </c>
      <c r="T153" s="47"/>
      <c r="V153" s="40" t="str">
        <f t="shared" si="67"/>
        <v/>
      </c>
      <c r="W153" s="51" t="str">
        <f t="shared" si="68"/>
        <v/>
      </c>
      <c r="X153" s="51" t="str">
        <f t="shared" si="69"/>
        <v/>
      </c>
      <c r="AC153" s="80">
        <v>149</v>
      </c>
      <c r="AD153" s="3" t="str">
        <f t="shared" si="70"/>
        <v/>
      </c>
      <c r="AE153" s="3" t="str">
        <f t="shared" si="56"/>
        <v/>
      </c>
      <c r="AF153" s="3" t="str">
        <f t="shared" si="57"/>
        <v/>
      </c>
      <c r="AG153" s="5" t="str">
        <f t="shared" si="71"/>
        <v/>
      </c>
    </row>
    <row r="154" spans="1:33" x14ac:dyDescent="0.3">
      <c r="A154">
        <f t="shared" si="58"/>
        <v>0</v>
      </c>
      <c r="B154">
        <f t="shared" si="59"/>
        <v>0</v>
      </c>
      <c r="C154">
        <f t="shared" si="60"/>
        <v>0</v>
      </c>
      <c r="D154" s="46">
        <f>Anmeldung!A154</f>
        <v>150</v>
      </c>
      <c r="E154" s="42" t="str">
        <f>IF(Anmeldung!B154=0,"",(Anmeldung!B154))</f>
        <v/>
      </c>
      <c r="F154" s="42" t="str">
        <f>IF(Anmeldung!C154=0,"",Anmeldung!C154)</f>
        <v/>
      </c>
      <c r="G154" s="84" t="e">
        <f>IF(VLOOKUP(F154,Anmeldung!C154:D353,2,FALSE)=0," ",VLOOKUP(F154,Anmeldung!C154:D353,2,FALSE))</f>
        <v>#N/A</v>
      </c>
      <c r="H154" s="90"/>
      <c r="I154" t="str">
        <f t="shared" si="61"/>
        <v/>
      </c>
      <c r="J154" s="7" t="str">
        <f t="shared" si="62"/>
        <v/>
      </c>
      <c r="K154" s="3" t="str">
        <f t="shared" si="52"/>
        <v/>
      </c>
      <c r="L154" s="3" t="str">
        <f t="shared" si="53"/>
        <v/>
      </c>
      <c r="M154" s="78" t="e">
        <f t="shared" si="63"/>
        <v>#N/A</v>
      </c>
      <c r="N154" s="90"/>
      <c r="O154" t="str">
        <f t="shared" si="64"/>
        <v/>
      </c>
      <c r="P154" s="7" t="str">
        <f t="shared" si="65"/>
        <v/>
      </c>
      <c r="Q154" s="3" t="str">
        <f t="shared" si="54"/>
        <v/>
      </c>
      <c r="R154" s="3" t="str">
        <f t="shared" si="55"/>
        <v/>
      </c>
      <c r="S154" s="78" t="e">
        <f t="shared" si="66"/>
        <v>#N/A</v>
      </c>
      <c r="T154" s="47"/>
      <c r="V154" s="40" t="str">
        <f t="shared" si="67"/>
        <v/>
      </c>
      <c r="W154" s="51" t="str">
        <f t="shared" si="68"/>
        <v/>
      </c>
      <c r="X154" s="51" t="str">
        <f t="shared" si="69"/>
        <v/>
      </c>
      <c r="AC154" s="80">
        <v>150</v>
      </c>
      <c r="AD154" s="3" t="str">
        <f t="shared" si="70"/>
        <v/>
      </c>
      <c r="AE154" s="3" t="str">
        <f t="shared" si="56"/>
        <v/>
      </c>
      <c r="AF154" s="3" t="str">
        <f t="shared" si="57"/>
        <v/>
      </c>
      <c r="AG154" s="5" t="str">
        <f t="shared" si="71"/>
        <v/>
      </c>
    </row>
    <row r="155" spans="1:33" x14ac:dyDescent="0.3">
      <c r="A155">
        <f t="shared" si="58"/>
        <v>0</v>
      </c>
      <c r="B155">
        <f t="shared" si="59"/>
        <v>0</v>
      </c>
      <c r="C155">
        <f t="shared" si="60"/>
        <v>0</v>
      </c>
      <c r="D155" s="46">
        <f>Anmeldung!A155</f>
        <v>151</v>
      </c>
      <c r="E155" s="42" t="str">
        <f>IF(Anmeldung!B155=0,"",(Anmeldung!B155))</f>
        <v/>
      </c>
      <c r="F155" s="42" t="str">
        <f>IF(Anmeldung!C155=0,"",Anmeldung!C155)</f>
        <v/>
      </c>
      <c r="G155" s="84" t="e">
        <f>IF(VLOOKUP(F155,Anmeldung!C155:D354,2,FALSE)=0," ",VLOOKUP(F155,Anmeldung!C155:D354,2,FALSE))</f>
        <v>#N/A</v>
      </c>
      <c r="H155" s="90"/>
      <c r="I155" t="str">
        <f t="shared" si="61"/>
        <v/>
      </c>
      <c r="J155" s="7" t="str">
        <f t="shared" si="62"/>
        <v/>
      </c>
      <c r="K155" s="3" t="str">
        <f t="shared" si="52"/>
        <v/>
      </c>
      <c r="L155" s="3" t="str">
        <f t="shared" si="53"/>
        <v/>
      </c>
      <c r="M155" s="78" t="e">
        <f t="shared" si="63"/>
        <v>#N/A</v>
      </c>
      <c r="N155" s="90"/>
      <c r="O155" t="str">
        <f t="shared" si="64"/>
        <v/>
      </c>
      <c r="P155" s="7" t="str">
        <f t="shared" si="65"/>
        <v/>
      </c>
      <c r="Q155" s="3" t="str">
        <f t="shared" si="54"/>
        <v/>
      </c>
      <c r="R155" s="3" t="str">
        <f t="shared" si="55"/>
        <v/>
      </c>
      <c r="S155" s="78" t="e">
        <f t="shared" si="66"/>
        <v>#N/A</v>
      </c>
      <c r="T155" s="47"/>
      <c r="V155" s="40" t="str">
        <f t="shared" si="67"/>
        <v/>
      </c>
      <c r="W155" s="51" t="str">
        <f t="shared" si="68"/>
        <v/>
      </c>
      <c r="X155" s="51" t="str">
        <f t="shared" si="69"/>
        <v/>
      </c>
      <c r="AC155" s="80">
        <v>151</v>
      </c>
      <c r="AD155" s="3" t="str">
        <f t="shared" si="70"/>
        <v/>
      </c>
      <c r="AE155" s="3" t="str">
        <f t="shared" si="56"/>
        <v/>
      </c>
      <c r="AF155" s="3" t="str">
        <f t="shared" si="57"/>
        <v/>
      </c>
      <c r="AG155" s="5" t="str">
        <f t="shared" si="71"/>
        <v/>
      </c>
    </row>
    <row r="156" spans="1:33" x14ac:dyDescent="0.3">
      <c r="A156">
        <f t="shared" si="58"/>
        <v>0</v>
      </c>
      <c r="B156">
        <f t="shared" si="59"/>
        <v>0</v>
      </c>
      <c r="C156">
        <f t="shared" si="60"/>
        <v>0</v>
      </c>
      <c r="D156" s="46">
        <f>Anmeldung!A156</f>
        <v>152</v>
      </c>
      <c r="E156" s="42" t="str">
        <f>IF(Anmeldung!B156=0,"",(Anmeldung!B156))</f>
        <v/>
      </c>
      <c r="F156" s="42" t="str">
        <f>IF(Anmeldung!C156=0,"",Anmeldung!C156)</f>
        <v/>
      </c>
      <c r="G156" s="84" t="e">
        <f>IF(VLOOKUP(F156,Anmeldung!C156:D355,2,FALSE)=0," ",VLOOKUP(F156,Anmeldung!C156:D355,2,FALSE))</f>
        <v>#N/A</v>
      </c>
      <c r="H156" s="90"/>
      <c r="I156" t="str">
        <f t="shared" si="61"/>
        <v/>
      </c>
      <c r="J156" s="7" t="str">
        <f t="shared" si="62"/>
        <v/>
      </c>
      <c r="K156" s="3" t="str">
        <f t="shared" si="52"/>
        <v/>
      </c>
      <c r="L156" s="3" t="str">
        <f t="shared" si="53"/>
        <v/>
      </c>
      <c r="M156" s="78" t="e">
        <f t="shared" si="63"/>
        <v>#N/A</v>
      </c>
      <c r="N156" s="90"/>
      <c r="O156" t="str">
        <f t="shared" si="64"/>
        <v/>
      </c>
      <c r="P156" s="7" t="str">
        <f t="shared" si="65"/>
        <v/>
      </c>
      <c r="Q156" s="3" t="str">
        <f t="shared" si="54"/>
        <v/>
      </c>
      <c r="R156" s="3" t="str">
        <f t="shared" si="55"/>
        <v/>
      </c>
      <c r="S156" s="78" t="e">
        <f t="shared" si="66"/>
        <v>#N/A</v>
      </c>
      <c r="T156" s="47"/>
      <c r="V156" s="40" t="str">
        <f t="shared" si="67"/>
        <v/>
      </c>
      <c r="W156" s="51" t="str">
        <f t="shared" si="68"/>
        <v/>
      </c>
      <c r="X156" s="51" t="str">
        <f t="shared" si="69"/>
        <v/>
      </c>
      <c r="AC156" s="80">
        <v>152</v>
      </c>
      <c r="AD156" s="3" t="str">
        <f t="shared" si="70"/>
        <v/>
      </c>
      <c r="AE156" s="3" t="str">
        <f t="shared" si="56"/>
        <v/>
      </c>
      <c r="AF156" s="3" t="str">
        <f t="shared" si="57"/>
        <v/>
      </c>
      <c r="AG156" s="5" t="str">
        <f t="shared" si="71"/>
        <v/>
      </c>
    </row>
    <row r="157" spans="1:33" x14ac:dyDescent="0.3">
      <c r="A157">
        <f t="shared" si="58"/>
        <v>0</v>
      </c>
      <c r="B157">
        <f t="shared" si="59"/>
        <v>0</v>
      </c>
      <c r="C157">
        <f t="shared" si="60"/>
        <v>0</v>
      </c>
      <c r="D157" s="46">
        <f>Anmeldung!A157</f>
        <v>153</v>
      </c>
      <c r="E157" s="42" t="str">
        <f>IF(Anmeldung!B157=0,"",(Anmeldung!B157))</f>
        <v/>
      </c>
      <c r="F157" s="42" t="str">
        <f>IF(Anmeldung!C157=0,"",Anmeldung!C157)</f>
        <v/>
      </c>
      <c r="G157" s="84" t="e">
        <f>IF(VLOOKUP(F157,Anmeldung!C157:D356,2,FALSE)=0," ",VLOOKUP(F157,Anmeldung!C157:D356,2,FALSE))</f>
        <v>#N/A</v>
      </c>
      <c r="H157" s="90"/>
      <c r="I157" t="str">
        <f t="shared" si="61"/>
        <v/>
      </c>
      <c r="J157" s="7" t="str">
        <f t="shared" si="62"/>
        <v/>
      </c>
      <c r="K157" s="3" t="str">
        <f t="shared" si="52"/>
        <v/>
      </c>
      <c r="L157" s="3" t="str">
        <f t="shared" si="53"/>
        <v/>
      </c>
      <c r="M157" s="78" t="e">
        <f t="shared" si="63"/>
        <v>#N/A</v>
      </c>
      <c r="N157" s="90"/>
      <c r="O157" t="str">
        <f t="shared" si="64"/>
        <v/>
      </c>
      <c r="P157" s="7" t="str">
        <f t="shared" si="65"/>
        <v/>
      </c>
      <c r="Q157" s="3" t="str">
        <f t="shared" si="54"/>
        <v/>
      </c>
      <c r="R157" s="3" t="str">
        <f t="shared" si="55"/>
        <v/>
      </c>
      <c r="S157" s="78" t="e">
        <f t="shared" si="66"/>
        <v>#N/A</v>
      </c>
      <c r="T157" s="47"/>
      <c r="V157" s="40" t="str">
        <f t="shared" si="67"/>
        <v/>
      </c>
      <c r="W157" s="51" t="str">
        <f t="shared" si="68"/>
        <v/>
      </c>
      <c r="X157" s="51" t="str">
        <f t="shared" si="69"/>
        <v/>
      </c>
      <c r="AC157" s="80">
        <v>153</v>
      </c>
      <c r="AD157" s="3" t="str">
        <f t="shared" si="70"/>
        <v/>
      </c>
      <c r="AE157" s="3" t="str">
        <f t="shared" si="56"/>
        <v/>
      </c>
      <c r="AF157" s="3" t="str">
        <f t="shared" si="57"/>
        <v/>
      </c>
      <c r="AG157" s="5" t="str">
        <f t="shared" si="71"/>
        <v/>
      </c>
    </row>
    <row r="158" spans="1:33" x14ac:dyDescent="0.3">
      <c r="A158">
        <f t="shared" si="58"/>
        <v>0</v>
      </c>
      <c r="B158">
        <f t="shared" si="59"/>
        <v>0</v>
      </c>
      <c r="C158">
        <f t="shared" si="60"/>
        <v>0</v>
      </c>
      <c r="D158" s="46">
        <f>Anmeldung!A158</f>
        <v>154</v>
      </c>
      <c r="E158" s="42" t="str">
        <f>IF(Anmeldung!B158=0,"",(Anmeldung!B158))</f>
        <v/>
      </c>
      <c r="F158" s="42" t="str">
        <f>IF(Anmeldung!C158=0,"",Anmeldung!C158)</f>
        <v/>
      </c>
      <c r="G158" s="84" t="e">
        <f>IF(VLOOKUP(F158,Anmeldung!C158:D357,2,FALSE)=0," ",VLOOKUP(F158,Anmeldung!C158:D357,2,FALSE))</f>
        <v>#N/A</v>
      </c>
      <c r="H158" s="90"/>
      <c r="I158" t="str">
        <f t="shared" si="61"/>
        <v/>
      </c>
      <c r="J158" s="7" t="str">
        <f t="shared" si="62"/>
        <v/>
      </c>
      <c r="K158" s="3" t="str">
        <f t="shared" si="52"/>
        <v/>
      </c>
      <c r="L158" s="3" t="str">
        <f t="shared" si="53"/>
        <v/>
      </c>
      <c r="M158" s="78" t="e">
        <f t="shared" si="63"/>
        <v>#N/A</v>
      </c>
      <c r="N158" s="90"/>
      <c r="O158" t="str">
        <f t="shared" si="64"/>
        <v/>
      </c>
      <c r="P158" s="7" t="str">
        <f t="shared" si="65"/>
        <v/>
      </c>
      <c r="Q158" s="3" t="str">
        <f t="shared" si="54"/>
        <v/>
      </c>
      <c r="R158" s="3" t="str">
        <f t="shared" si="55"/>
        <v/>
      </c>
      <c r="S158" s="78" t="e">
        <f t="shared" si="66"/>
        <v>#N/A</v>
      </c>
      <c r="T158" s="47"/>
      <c r="V158" s="40" t="str">
        <f t="shared" si="67"/>
        <v/>
      </c>
      <c r="W158" s="51" t="str">
        <f t="shared" si="68"/>
        <v/>
      </c>
      <c r="X158" s="51" t="str">
        <f t="shared" si="69"/>
        <v/>
      </c>
      <c r="AC158" s="80">
        <v>154</v>
      </c>
      <c r="AD158" s="3" t="str">
        <f t="shared" si="70"/>
        <v/>
      </c>
      <c r="AE158" s="3" t="str">
        <f t="shared" si="56"/>
        <v/>
      </c>
      <c r="AF158" s="3" t="str">
        <f t="shared" si="57"/>
        <v/>
      </c>
      <c r="AG158" s="5" t="str">
        <f t="shared" si="71"/>
        <v/>
      </c>
    </row>
    <row r="159" spans="1:33" x14ac:dyDescent="0.3">
      <c r="A159">
        <f t="shared" si="58"/>
        <v>0</v>
      </c>
      <c r="B159">
        <f t="shared" si="59"/>
        <v>0</v>
      </c>
      <c r="C159">
        <f t="shared" si="60"/>
        <v>0</v>
      </c>
      <c r="D159" s="46">
        <f>Anmeldung!A159</f>
        <v>155</v>
      </c>
      <c r="E159" s="42" t="str">
        <f>IF(Anmeldung!B159=0,"",(Anmeldung!B159))</f>
        <v/>
      </c>
      <c r="F159" s="42" t="str">
        <f>IF(Anmeldung!C159=0,"",Anmeldung!C159)</f>
        <v/>
      </c>
      <c r="G159" s="84" t="e">
        <f>IF(VLOOKUP(F159,Anmeldung!C159:D358,2,FALSE)=0," ",VLOOKUP(F159,Anmeldung!C159:D358,2,FALSE))</f>
        <v>#N/A</v>
      </c>
      <c r="H159" s="90"/>
      <c r="I159" t="str">
        <f t="shared" si="61"/>
        <v/>
      </c>
      <c r="J159" s="7" t="str">
        <f t="shared" si="62"/>
        <v/>
      </c>
      <c r="K159" s="3" t="str">
        <f t="shared" si="52"/>
        <v/>
      </c>
      <c r="L159" s="3" t="str">
        <f t="shared" si="53"/>
        <v/>
      </c>
      <c r="M159" s="78" t="e">
        <f t="shared" si="63"/>
        <v>#N/A</v>
      </c>
      <c r="N159" s="90"/>
      <c r="O159" t="str">
        <f t="shared" si="64"/>
        <v/>
      </c>
      <c r="P159" s="7" t="str">
        <f t="shared" si="65"/>
        <v/>
      </c>
      <c r="Q159" s="3" t="str">
        <f t="shared" si="54"/>
        <v/>
      </c>
      <c r="R159" s="3" t="str">
        <f t="shared" si="55"/>
        <v/>
      </c>
      <c r="S159" s="78" t="e">
        <f t="shared" si="66"/>
        <v>#N/A</v>
      </c>
      <c r="T159" s="47"/>
      <c r="V159" s="40" t="str">
        <f t="shared" si="67"/>
        <v/>
      </c>
      <c r="W159" s="51" t="str">
        <f t="shared" si="68"/>
        <v/>
      </c>
      <c r="X159" s="51" t="str">
        <f t="shared" si="69"/>
        <v/>
      </c>
      <c r="AC159" s="80">
        <v>155</v>
      </c>
      <c r="AD159" s="3" t="str">
        <f t="shared" si="70"/>
        <v/>
      </c>
      <c r="AE159" s="3" t="str">
        <f t="shared" si="56"/>
        <v/>
      </c>
      <c r="AF159" s="3" t="str">
        <f t="shared" si="57"/>
        <v/>
      </c>
      <c r="AG159" s="5" t="str">
        <f t="shared" si="71"/>
        <v/>
      </c>
    </row>
    <row r="160" spans="1:33" x14ac:dyDescent="0.3">
      <c r="A160">
        <f t="shared" si="58"/>
        <v>0</v>
      </c>
      <c r="B160">
        <f t="shared" si="59"/>
        <v>0</v>
      </c>
      <c r="C160">
        <f t="shared" si="60"/>
        <v>0</v>
      </c>
      <c r="D160" s="46">
        <f>Anmeldung!A160</f>
        <v>156</v>
      </c>
      <c r="E160" s="42" t="str">
        <f>IF(Anmeldung!B160=0,"",(Anmeldung!B160))</f>
        <v/>
      </c>
      <c r="F160" s="42" t="str">
        <f>IF(Anmeldung!C160=0,"",Anmeldung!C160)</f>
        <v/>
      </c>
      <c r="G160" s="84" t="e">
        <f>IF(VLOOKUP(F160,Anmeldung!C160:D359,2,FALSE)=0," ",VLOOKUP(F160,Anmeldung!C160:D359,2,FALSE))</f>
        <v>#N/A</v>
      </c>
      <c r="H160" s="90"/>
      <c r="I160" t="str">
        <f t="shared" si="61"/>
        <v/>
      </c>
      <c r="J160" s="7" t="str">
        <f t="shared" si="62"/>
        <v/>
      </c>
      <c r="K160" s="3" t="str">
        <f t="shared" si="52"/>
        <v/>
      </c>
      <c r="L160" s="3" t="str">
        <f t="shared" si="53"/>
        <v/>
      </c>
      <c r="M160" s="78" t="e">
        <f t="shared" si="63"/>
        <v>#N/A</v>
      </c>
      <c r="N160" s="90"/>
      <c r="O160" t="str">
        <f t="shared" si="64"/>
        <v/>
      </c>
      <c r="P160" s="7" t="str">
        <f t="shared" si="65"/>
        <v/>
      </c>
      <c r="Q160" s="3" t="str">
        <f t="shared" si="54"/>
        <v/>
      </c>
      <c r="R160" s="3" t="str">
        <f t="shared" si="55"/>
        <v/>
      </c>
      <c r="S160" s="78" t="e">
        <f t="shared" si="66"/>
        <v>#N/A</v>
      </c>
      <c r="T160" s="47"/>
      <c r="V160" s="40" t="str">
        <f t="shared" si="67"/>
        <v/>
      </c>
      <c r="W160" s="51" t="str">
        <f t="shared" si="68"/>
        <v/>
      </c>
      <c r="X160" s="51" t="str">
        <f t="shared" si="69"/>
        <v/>
      </c>
      <c r="AC160" s="80">
        <v>156</v>
      </c>
      <c r="AD160" s="3" t="str">
        <f t="shared" si="70"/>
        <v/>
      </c>
      <c r="AE160" s="3" t="str">
        <f t="shared" si="56"/>
        <v/>
      </c>
      <c r="AF160" s="3" t="str">
        <f t="shared" si="57"/>
        <v/>
      </c>
      <c r="AG160" s="5" t="str">
        <f t="shared" si="71"/>
        <v/>
      </c>
    </row>
    <row r="161" spans="1:33" x14ac:dyDescent="0.3">
      <c r="A161">
        <f t="shared" si="58"/>
        <v>0</v>
      </c>
      <c r="B161">
        <f t="shared" si="59"/>
        <v>0</v>
      </c>
      <c r="C161">
        <f t="shared" si="60"/>
        <v>0</v>
      </c>
      <c r="D161" s="46">
        <f>Anmeldung!A161</f>
        <v>157</v>
      </c>
      <c r="E161" s="42" t="str">
        <f>IF(Anmeldung!B161=0,"",(Anmeldung!B161))</f>
        <v/>
      </c>
      <c r="F161" s="42" t="str">
        <f>IF(Anmeldung!C161=0,"",Anmeldung!C161)</f>
        <v/>
      </c>
      <c r="G161" s="84" t="e">
        <f>IF(VLOOKUP(F161,Anmeldung!C161:D360,2,FALSE)=0," ",VLOOKUP(F161,Anmeldung!C161:D360,2,FALSE))</f>
        <v>#N/A</v>
      </c>
      <c r="H161" s="90"/>
      <c r="I161" t="str">
        <f t="shared" si="61"/>
        <v/>
      </c>
      <c r="J161" s="7" t="str">
        <f t="shared" si="62"/>
        <v/>
      </c>
      <c r="K161" s="3" t="str">
        <f t="shared" si="52"/>
        <v/>
      </c>
      <c r="L161" s="3" t="str">
        <f t="shared" si="53"/>
        <v/>
      </c>
      <c r="M161" s="78" t="e">
        <f t="shared" si="63"/>
        <v>#N/A</v>
      </c>
      <c r="N161" s="90"/>
      <c r="O161" t="str">
        <f t="shared" si="64"/>
        <v/>
      </c>
      <c r="P161" s="7" t="str">
        <f t="shared" si="65"/>
        <v/>
      </c>
      <c r="Q161" s="3" t="str">
        <f t="shared" si="54"/>
        <v/>
      </c>
      <c r="R161" s="3" t="str">
        <f t="shared" si="55"/>
        <v/>
      </c>
      <c r="S161" s="78" t="e">
        <f t="shared" si="66"/>
        <v>#N/A</v>
      </c>
      <c r="T161" s="47"/>
      <c r="V161" s="40" t="str">
        <f t="shared" si="67"/>
        <v/>
      </c>
      <c r="W161" s="51" t="str">
        <f t="shared" si="68"/>
        <v/>
      </c>
      <c r="X161" s="51" t="str">
        <f t="shared" si="69"/>
        <v/>
      </c>
      <c r="AC161" s="80">
        <v>157</v>
      </c>
      <c r="AD161" s="3" t="str">
        <f t="shared" si="70"/>
        <v/>
      </c>
      <c r="AE161" s="3" t="str">
        <f t="shared" si="56"/>
        <v/>
      </c>
      <c r="AF161" s="3" t="str">
        <f t="shared" si="57"/>
        <v/>
      </c>
      <c r="AG161" s="5" t="str">
        <f t="shared" si="71"/>
        <v/>
      </c>
    </row>
    <row r="162" spans="1:33" x14ac:dyDescent="0.3">
      <c r="A162">
        <f t="shared" si="58"/>
        <v>0</v>
      </c>
      <c r="B162">
        <f t="shared" si="59"/>
        <v>0</v>
      </c>
      <c r="C162">
        <f t="shared" si="60"/>
        <v>0</v>
      </c>
      <c r="D162" s="46">
        <f>Anmeldung!A162</f>
        <v>158</v>
      </c>
      <c r="E162" s="42" t="str">
        <f>IF(Anmeldung!B162=0,"",(Anmeldung!B162))</f>
        <v/>
      </c>
      <c r="F162" s="42" t="str">
        <f>IF(Anmeldung!C162=0,"",Anmeldung!C162)</f>
        <v/>
      </c>
      <c r="G162" s="84" t="e">
        <f>IF(VLOOKUP(F162,Anmeldung!C162:D361,2,FALSE)=0," ",VLOOKUP(F162,Anmeldung!C162:D361,2,FALSE))</f>
        <v>#N/A</v>
      </c>
      <c r="H162" s="90"/>
      <c r="I162" t="str">
        <f t="shared" si="61"/>
        <v/>
      </c>
      <c r="J162" s="7" t="str">
        <f t="shared" si="62"/>
        <v/>
      </c>
      <c r="K162" s="3" t="str">
        <f t="shared" si="52"/>
        <v/>
      </c>
      <c r="L162" s="3" t="str">
        <f t="shared" si="53"/>
        <v/>
      </c>
      <c r="M162" s="78" t="e">
        <f t="shared" si="63"/>
        <v>#N/A</v>
      </c>
      <c r="N162" s="90"/>
      <c r="O162" t="str">
        <f t="shared" si="64"/>
        <v/>
      </c>
      <c r="P162" s="7" t="str">
        <f t="shared" si="65"/>
        <v/>
      </c>
      <c r="Q162" s="3" t="str">
        <f t="shared" si="54"/>
        <v/>
      </c>
      <c r="R162" s="3" t="str">
        <f t="shared" si="55"/>
        <v/>
      </c>
      <c r="S162" s="78" t="e">
        <f t="shared" si="66"/>
        <v>#N/A</v>
      </c>
      <c r="T162" s="47"/>
      <c r="V162" s="40" t="str">
        <f t="shared" si="67"/>
        <v/>
      </c>
      <c r="W162" s="51" t="str">
        <f t="shared" si="68"/>
        <v/>
      </c>
      <c r="X162" s="51" t="str">
        <f t="shared" si="69"/>
        <v/>
      </c>
      <c r="AC162" s="80">
        <v>158</v>
      </c>
      <c r="AD162" s="3" t="str">
        <f t="shared" si="70"/>
        <v/>
      </c>
      <c r="AE162" s="3" t="str">
        <f t="shared" si="56"/>
        <v/>
      </c>
      <c r="AF162" s="3" t="str">
        <f t="shared" si="57"/>
        <v/>
      </c>
      <c r="AG162" s="5" t="str">
        <f t="shared" si="71"/>
        <v/>
      </c>
    </row>
    <row r="163" spans="1:33" x14ac:dyDescent="0.3">
      <c r="A163">
        <f t="shared" si="58"/>
        <v>0</v>
      </c>
      <c r="B163">
        <f t="shared" si="59"/>
        <v>0</v>
      </c>
      <c r="C163">
        <f t="shared" si="60"/>
        <v>0</v>
      </c>
      <c r="D163" s="46">
        <f>Anmeldung!A163</f>
        <v>159</v>
      </c>
      <c r="E163" s="42" t="str">
        <f>IF(Anmeldung!B163=0,"",(Anmeldung!B163))</f>
        <v/>
      </c>
      <c r="F163" s="42" t="str">
        <f>IF(Anmeldung!C163=0,"",Anmeldung!C163)</f>
        <v/>
      </c>
      <c r="G163" s="84" t="e">
        <f>IF(VLOOKUP(F163,Anmeldung!C163:D362,2,FALSE)=0," ",VLOOKUP(F163,Anmeldung!C163:D362,2,FALSE))</f>
        <v>#N/A</v>
      </c>
      <c r="H163" s="90"/>
      <c r="I163" t="str">
        <f t="shared" si="61"/>
        <v/>
      </c>
      <c r="J163" s="7" t="str">
        <f t="shared" si="62"/>
        <v/>
      </c>
      <c r="K163" s="3" t="str">
        <f t="shared" si="52"/>
        <v/>
      </c>
      <c r="L163" s="3" t="str">
        <f t="shared" si="53"/>
        <v/>
      </c>
      <c r="M163" s="78" t="e">
        <f t="shared" si="63"/>
        <v>#N/A</v>
      </c>
      <c r="N163" s="90"/>
      <c r="O163" t="str">
        <f t="shared" si="64"/>
        <v/>
      </c>
      <c r="P163" s="7" t="str">
        <f t="shared" si="65"/>
        <v/>
      </c>
      <c r="Q163" s="3" t="str">
        <f t="shared" si="54"/>
        <v/>
      </c>
      <c r="R163" s="3" t="str">
        <f t="shared" si="55"/>
        <v/>
      </c>
      <c r="S163" s="78" t="e">
        <f t="shared" si="66"/>
        <v>#N/A</v>
      </c>
      <c r="T163" s="47"/>
      <c r="V163" s="40" t="str">
        <f t="shared" si="67"/>
        <v/>
      </c>
      <c r="W163" s="51" t="str">
        <f t="shared" si="68"/>
        <v/>
      </c>
      <c r="X163" s="51" t="str">
        <f t="shared" si="69"/>
        <v/>
      </c>
      <c r="AC163" s="80">
        <v>159</v>
      </c>
      <c r="AD163" s="3" t="str">
        <f t="shared" si="70"/>
        <v/>
      </c>
      <c r="AE163" s="3" t="str">
        <f t="shared" si="56"/>
        <v/>
      </c>
      <c r="AF163" s="3" t="str">
        <f t="shared" si="57"/>
        <v/>
      </c>
      <c r="AG163" s="5" t="str">
        <f t="shared" si="71"/>
        <v/>
      </c>
    </row>
    <row r="164" spans="1:33" x14ac:dyDescent="0.3">
      <c r="A164">
        <f t="shared" si="58"/>
        <v>0</v>
      </c>
      <c r="B164">
        <f t="shared" si="59"/>
        <v>0</v>
      </c>
      <c r="C164">
        <f t="shared" si="60"/>
        <v>0</v>
      </c>
      <c r="D164" s="46">
        <f>Anmeldung!A164</f>
        <v>160</v>
      </c>
      <c r="E164" s="42" t="str">
        <f>IF(Anmeldung!B164=0,"",(Anmeldung!B164))</f>
        <v/>
      </c>
      <c r="F164" s="42" t="str">
        <f>IF(Anmeldung!C164=0,"",Anmeldung!C164)</f>
        <v/>
      </c>
      <c r="G164" s="84" t="e">
        <f>IF(VLOOKUP(F164,Anmeldung!C164:D363,2,FALSE)=0," ",VLOOKUP(F164,Anmeldung!C164:D363,2,FALSE))</f>
        <v>#N/A</v>
      </c>
      <c r="H164" s="90"/>
      <c r="I164" t="str">
        <f t="shared" si="61"/>
        <v/>
      </c>
      <c r="J164" s="7" t="str">
        <f t="shared" si="62"/>
        <v/>
      </c>
      <c r="K164" s="3" t="str">
        <f t="shared" si="52"/>
        <v/>
      </c>
      <c r="L164" s="3" t="str">
        <f t="shared" si="53"/>
        <v/>
      </c>
      <c r="M164" s="78" t="e">
        <f t="shared" si="63"/>
        <v>#N/A</v>
      </c>
      <c r="N164" s="90"/>
      <c r="O164" t="str">
        <f t="shared" si="64"/>
        <v/>
      </c>
      <c r="P164" s="7" t="str">
        <f t="shared" si="65"/>
        <v/>
      </c>
      <c r="Q164" s="3" t="str">
        <f t="shared" si="54"/>
        <v/>
      </c>
      <c r="R164" s="3" t="str">
        <f t="shared" si="55"/>
        <v/>
      </c>
      <c r="S164" s="78" t="e">
        <f t="shared" si="66"/>
        <v>#N/A</v>
      </c>
      <c r="T164" s="47"/>
      <c r="V164" s="40" t="str">
        <f t="shared" si="67"/>
        <v/>
      </c>
      <c r="W164" s="51" t="str">
        <f t="shared" si="68"/>
        <v/>
      </c>
      <c r="X164" s="51" t="str">
        <f t="shared" si="69"/>
        <v/>
      </c>
      <c r="AC164" s="80">
        <v>160</v>
      </c>
      <c r="AD164" s="3" t="str">
        <f t="shared" si="70"/>
        <v/>
      </c>
      <c r="AE164" s="3" t="str">
        <f t="shared" si="56"/>
        <v/>
      </c>
      <c r="AF164" s="3" t="str">
        <f t="shared" si="57"/>
        <v/>
      </c>
      <c r="AG164" s="5" t="str">
        <f t="shared" si="71"/>
        <v/>
      </c>
    </row>
    <row r="165" spans="1:33" x14ac:dyDescent="0.3">
      <c r="A165">
        <f t="shared" si="58"/>
        <v>0</v>
      </c>
      <c r="B165">
        <f t="shared" si="59"/>
        <v>0</v>
      </c>
      <c r="C165">
        <f t="shared" si="60"/>
        <v>0</v>
      </c>
      <c r="D165" s="46">
        <f>Anmeldung!A165</f>
        <v>161</v>
      </c>
      <c r="E165" s="42" t="str">
        <f>IF(Anmeldung!B165=0,"",(Anmeldung!B165))</f>
        <v/>
      </c>
      <c r="F165" s="42" t="str">
        <f>IF(Anmeldung!C165=0,"",Anmeldung!C165)</f>
        <v/>
      </c>
      <c r="G165" s="84" t="e">
        <f>IF(VLOOKUP(F165,Anmeldung!C165:D364,2,FALSE)=0," ",VLOOKUP(F165,Anmeldung!C165:D364,2,FALSE))</f>
        <v>#N/A</v>
      </c>
      <c r="H165" s="90"/>
      <c r="I165" t="str">
        <f t="shared" si="61"/>
        <v/>
      </c>
      <c r="J165" s="7" t="str">
        <f t="shared" si="62"/>
        <v/>
      </c>
      <c r="K165" s="3" t="str">
        <f t="shared" ref="K165:K196" si="72">IFERROR(VLOOKUP(J165,D$5:E$204,2,FALSE),"")</f>
        <v/>
      </c>
      <c r="L165" s="3" t="str">
        <f t="shared" ref="L165:L196" si="73">IFERROR(VLOOKUP(J165,D$5:F$204,3,FALSE),"")</f>
        <v/>
      </c>
      <c r="M165" s="78" t="e">
        <f t="shared" si="63"/>
        <v>#N/A</v>
      </c>
      <c r="N165" s="90"/>
      <c r="O165" t="str">
        <f t="shared" si="64"/>
        <v/>
      </c>
      <c r="P165" s="7" t="str">
        <f t="shared" si="65"/>
        <v/>
      </c>
      <c r="Q165" s="3" t="str">
        <f t="shared" ref="Q165:Q196" si="74">IFERROR(VLOOKUP(P165,J$5:K$204,2,FALSE),"")</f>
        <v/>
      </c>
      <c r="R165" s="3" t="str">
        <f t="shared" ref="R165:R196" si="75">IFERROR(VLOOKUP(P165,J$5:L$204,3,FALSE),"")</f>
        <v/>
      </c>
      <c r="S165" s="78" t="e">
        <f t="shared" si="66"/>
        <v>#N/A</v>
      </c>
      <c r="T165" s="47"/>
      <c r="V165" s="40" t="str">
        <f t="shared" si="67"/>
        <v/>
      </c>
      <c r="W165" s="51" t="str">
        <f t="shared" si="68"/>
        <v/>
      </c>
      <c r="X165" s="51" t="str">
        <f t="shared" si="69"/>
        <v/>
      </c>
      <c r="AC165" s="80">
        <v>161</v>
      </c>
      <c r="AD165" s="3" t="str">
        <f t="shared" si="70"/>
        <v/>
      </c>
      <c r="AE165" s="3" t="str">
        <f t="shared" ref="AE165:AE196" si="76">IFERROR(VLOOKUP(AD165,D$5:E$204,2,FALSE),"")</f>
        <v/>
      </c>
      <c r="AF165" s="3" t="str">
        <f t="shared" ref="AF165:AF196" si="77">IFERROR(VLOOKUP(AD165,D$5:F$205,3,FALSE),"")</f>
        <v/>
      </c>
      <c r="AG165" s="5" t="str">
        <f t="shared" si="71"/>
        <v/>
      </c>
    </row>
    <row r="166" spans="1:33" x14ac:dyDescent="0.3">
      <c r="A166">
        <f t="shared" si="58"/>
        <v>0</v>
      </c>
      <c r="B166">
        <f t="shared" si="59"/>
        <v>0</v>
      </c>
      <c r="C166">
        <f t="shared" si="60"/>
        <v>0</v>
      </c>
      <c r="D166" s="46">
        <f>Anmeldung!A166</f>
        <v>162</v>
      </c>
      <c r="E166" s="42" t="str">
        <f>IF(Anmeldung!B166=0,"",(Anmeldung!B166))</f>
        <v/>
      </c>
      <c r="F166" s="42" t="str">
        <f>IF(Anmeldung!C166=0,"",Anmeldung!C166)</f>
        <v/>
      </c>
      <c r="G166" s="84" t="e">
        <f>IF(VLOOKUP(F166,Anmeldung!C166:D365,2,FALSE)=0," ",VLOOKUP(F166,Anmeldung!C166:D365,2,FALSE))</f>
        <v>#N/A</v>
      </c>
      <c r="H166" s="90"/>
      <c r="I166" t="str">
        <f t="shared" si="61"/>
        <v/>
      </c>
      <c r="J166" s="7" t="str">
        <f t="shared" si="62"/>
        <v/>
      </c>
      <c r="K166" s="3" t="str">
        <f t="shared" si="72"/>
        <v/>
      </c>
      <c r="L166" s="3" t="str">
        <f t="shared" si="73"/>
        <v/>
      </c>
      <c r="M166" s="78" t="e">
        <f t="shared" si="63"/>
        <v>#N/A</v>
      </c>
      <c r="N166" s="90"/>
      <c r="O166" t="str">
        <f t="shared" si="64"/>
        <v/>
      </c>
      <c r="P166" s="7" t="str">
        <f t="shared" si="65"/>
        <v/>
      </c>
      <c r="Q166" s="3" t="str">
        <f t="shared" si="74"/>
        <v/>
      </c>
      <c r="R166" s="3" t="str">
        <f t="shared" si="75"/>
        <v/>
      </c>
      <c r="S166" s="78" t="e">
        <f t="shared" si="66"/>
        <v>#N/A</v>
      </c>
      <c r="T166" s="47"/>
      <c r="V166" s="40" t="str">
        <f t="shared" si="67"/>
        <v/>
      </c>
      <c r="W166" s="51" t="str">
        <f t="shared" si="68"/>
        <v/>
      </c>
      <c r="X166" s="51" t="str">
        <f t="shared" si="69"/>
        <v/>
      </c>
      <c r="AC166" s="80">
        <v>162</v>
      </c>
      <c r="AD166" s="3" t="str">
        <f t="shared" si="70"/>
        <v/>
      </c>
      <c r="AE166" s="3" t="str">
        <f t="shared" si="76"/>
        <v/>
      </c>
      <c r="AF166" s="3" t="str">
        <f t="shared" si="77"/>
        <v/>
      </c>
      <c r="AG166" s="5" t="str">
        <f t="shared" si="71"/>
        <v/>
      </c>
    </row>
    <row r="167" spans="1:33" x14ac:dyDescent="0.3">
      <c r="A167">
        <f t="shared" si="58"/>
        <v>0</v>
      </c>
      <c r="B167">
        <f t="shared" si="59"/>
        <v>0</v>
      </c>
      <c r="C167">
        <f t="shared" si="60"/>
        <v>0</v>
      </c>
      <c r="D167" s="46">
        <f>Anmeldung!A167</f>
        <v>163</v>
      </c>
      <c r="E167" s="42" t="str">
        <f>IF(Anmeldung!B167=0,"",(Anmeldung!B167))</f>
        <v/>
      </c>
      <c r="F167" s="42" t="str">
        <f>IF(Anmeldung!C167=0,"",Anmeldung!C167)</f>
        <v/>
      </c>
      <c r="G167" s="84" t="e">
        <f>IF(VLOOKUP(F167,Anmeldung!C167:D366,2,FALSE)=0," ",VLOOKUP(F167,Anmeldung!C167:D366,2,FALSE))</f>
        <v>#N/A</v>
      </c>
      <c r="H167" s="90"/>
      <c r="I167" t="str">
        <f t="shared" si="61"/>
        <v/>
      </c>
      <c r="J167" s="7" t="str">
        <f t="shared" si="62"/>
        <v/>
      </c>
      <c r="K167" s="3" t="str">
        <f t="shared" si="72"/>
        <v/>
      </c>
      <c r="L167" s="3" t="str">
        <f t="shared" si="73"/>
        <v/>
      </c>
      <c r="M167" s="78" t="e">
        <f t="shared" si="63"/>
        <v>#N/A</v>
      </c>
      <c r="N167" s="90"/>
      <c r="O167" t="str">
        <f t="shared" si="64"/>
        <v/>
      </c>
      <c r="P167" s="7" t="str">
        <f t="shared" si="65"/>
        <v/>
      </c>
      <c r="Q167" s="3" t="str">
        <f t="shared" si="74"/>
        <v/>
      </c>
      <c r="R167" s="3" t="str">
        <f t="shared" si="75"/>
        <v/>
      </c>
      <c r="S167" s="78" t="e">
        <f t="shared" si="66"/>
        <v>#N/A</v>
      </c>
      <c r="T167" s="47"/>
      <c r="V167" s="40" t="str">
        <f t="shared" si="67"/>
        <v/>
      </c>
      <c r="W167" s="51" t="str">
        <f t="shared" si="68"/>
        <v/>
      </c>
      <c r="X167" s="51" t="str">
        <f t="shared" si="69"/>
        <v/>
      </c>
      <c r="AC167" s="80">
        <v>163</v>
      </c>
      <c r="AD167" s="3" t="str">
        <f t="shared" si="70"/>
        <v/>
      </c>
      <c r="AE167" s="3" t="str">
        <f t="shared" si="76"/>
        <v/>
      </c>
      <c r="AF167" s="3" t="str">
        <f t="shared" si="77"/>
        <v/>
      </c>
      <c r="AG167" s="5" t="str">
        <f t="shared" si="71"/>
        <v/>
      </c>
    </row>
    <row r="168" spans="1:33" x14ac:dyDescent="0.3">
      <c r="A168">
        <f t="shared" si="58"/>
        <v>0</v>
      </c>
      <c r="B168">
        <f t="shared" si="59"/>
        <v>0</v>
      </c>
      <c r="C168">
        <f t="shared" si="60"/>
        <v>0</v>
      </c>
      <c r="D168" s="46">
        <f>Anmeldung!A168</f>
        <v>164</v>
      </c>
      <c r="E168" s="42" t="str">
        <f>IF(Anmeldung!B168=0,"",(Anmeldung!B168))</f>
        <v/>
      </c>
      <c r="F168" s="42" t="str">
        <f>IF(Anmeldung!C168=0,"",Anmeldung!C168)</f>
        <v/>
      </c>
      <c r="G168" s="84" t="e">
        <f>IF(VLOOKUP(F168,Anmeldung!C168:D367,2,FALSE)=0," ",VLOOKUP(F168,Anmeldung!C168:D367,2,FALSE))</f>
        <v>#N/A</v>
      </c>
      <c r="H168" s="90"/>
      <c r="I168" t="str">
        <f t="shared" si="61"/>
        <v/>
      </c>
      <c r="J168" s="7" t="str">
        <f t="shared" si="62"/>
        <v/>
      </c>
      <c r="K168" s="3" t="str">
        <f t="shared" si="72"/>
        <v/>
      </c>
      <c r="L168" s="3" t="str">
        <f t="shared" si="73"/>
        <v/>
      </c>
      <c r="M168" s="78" t="e">
        <f t="shared" si="63"/>
        <v>#N/A</v>
      </c>
      <c r="N168" s="90"/>
      <c r="O168" t="str">
        <f t="shared" si="64"/>
        <v/>
      </c>
      <c r="P168" s="7" t="str">
        <f t="shared" si="65"/>
        <v/>
      </c>
      <c r="Q168" s="3" t="str">
        <f t="shared" si="74"/>
        <v/>
      </c>
      <c r="R168" s="3" t="str">
        <f t="shared" si="75"/>
        <v/>
      </c>
      <c r="S168" s="78" t="e">
        <f t="shared" si="66"/>
        <v>#N/A</v>
      </c>
      <c r="T168" s="47"/>
      <c r="V168" s="40" t="str">
        <f t="shared" si="67"/>
        <v/>
      </c>
      <c r="W168" s="51" t="str">
        <f t="shared" si="68"/>
        <v/>
      </c>
      <c r="X168" s="51" t="str">
        <f t="shared" si="69"/>
        <v/>
      </c>
      <c r="AC168" s="80">
        <v>164</v>
      </c>
      <c r="AD168" s="3" t="str">
        <f t="shared" si="70"/>
        <v/>
      </c>
      <c r="AE168" s="3" t="str">
        <f t="shared" si="76"/>
        <v/>
      </c>
      <c r="AF168" s="3" t="str">
        <f t="shared" si="77"/>
        <v/>
      </c>
      <c r="AG168" s="5" t="str">
        <f t="shared" si="71"/>
        <v/>
      </c>
    </row>
    <row r="169" spans="1:33" x14ac:dyDescent="0.3">
      <c r="A169">
        <f t="shared" si="58"/>
        <v>0</v>
      </c>
      <c r="B169">
        <f t="shared" si="59"/>
        <v>0</v>
      </c>
      <c r="C169">
        <f t="shared" si="60"/>
        <v>0</v>
      </c>
      <c r="D169" s="46">
        <f>Anmeldung!A169</f>
        <v>165</v>
      </c>
      <c r="E169" s="42" t="str">
        <f>IF(Anmeldung!B169=0,"",(Anmeldung!B169))</f>
        <v/>
      </c>
      <c r="F169" s="42" t="str">
        <f>IF(Anmeldung!C169=0,"",Anmeldung!C169)</f>
        <v/>
      </c>
      <c r="G169" s="84" t="e">
        <f>IF(VLOOKUP(F169,Anmeldung!C169:D368,2,FALSE)=0," ",VLOOKUP(F169,Anmeldung!C169:D368,2,FALSE))</f>
        <v>#N/A</v>
      </c>
      <c r="H169" s="90"/>
      <c r="I169" t="str">
        <f t="shared" si="61"/>
        <v/>
      </c>
      <c r="J169" s="7" t="str">
        <f t="shared" si="62"/>
        <v/>
      </c>
      <c r="K169" s="3" t="str">
        <f t="shared" si="72"/>
        <v/>
      </c>
      <c r="L169" s="3" t="str">
        <f t="shared" si="73"/>
        <v/>
      </c>
      <c r="M169" s="78" t="e">
        <f t="shared" si="63"/>
        <v>#N/A</v>
      </c>
      <c r="N169" s="90"/>
      <c r="O169" t="str">
        <f t="shared" si="64"/>
        <v/>
      </c>
      <c r="P169" s="7" t="str">
        <f t="shared" si="65"/>
        <v/>
      </c>
      <c r="Q169" s="3" t="str">
        <f t="shared" si="74"/>
        <v/>
      </c>
      <c r="R169" s="3" t="str">
        <f t="shared" si="75"/>
        <v/>
      </c>
      <c r="S169" s="78" t="e">
        <f t="shared" si="66"/>
        <v>#N/A</v>
      </c>
      <c r="T169" s="47"/>
      <c r="V169" s="40" t="str">
        <f t="shared" si="67"/>
        <v/>
      </c>
      <c r="W169" s="51" t="str">
        <f t="shared" si="68"/>
        <v/>
      </c>
      <c r="X169" s="51" t="str">
        <f t="shared" si="69"/>
        <v/>
      </c>
      <c r="AC169" s="80">
        <v>165</v>
      </c>
      <c r="AD169" s="3" t="str">
        <f t="shared" si="70"/>
        <v/>
      </c>
      <c r="AE169" s="3" t="str">
        <f t="shared" si="76"/>
        <v/>
      </c>
      <c r="AF169" s="3" t="str">
        <f t="shared" si="77"/>
        <v/>
      </c>
      <c r="AG169" s="5" t="str">
        <f t="shared" si="71"/>
        <v/>
      </c>
    </row>
    <row r="170" spans="1:33" x14ac:dyDescent="0.3">
      <c r="A170">
        <f t="shared" si="58"/>
        <v>0</v>
      </c>
      <c r="B170">
        <f t="shared" si="59"/>
        <v>0</v>
      </c>
      <c r="C170">
        <f t="shared" si="60"/>
        <v>0</v>
      </c>
      <c r="D170" s="46">
        <f>Anmeldung!A170</f>
        <v>166</v>
      </c>
      <c r="E170" s="42" t="str">
        <f>IF(Anmeldung!B170=0,"",(Anmeldung!B170))</f>
        <v/>
      </c>
      <c r="F170" s="42" t="str">
        <f>IF(Anmeldung!C170=0,"",Anmeldung!C170)</f>
        <v/>
      </c>
      <c r="G170" s="84" t="e">
        <f>IF(VLOOKUP(F170,Anmeldung!C170:D369,2,FALSE)=0," ",VLOOKUP(F170,Anmeldung!C170:D369,2,FALSE))</f>
        <v>#N/A</v>
      </c>
      <c r="H170" s="90"/>
      <c r="I170" t="str">
        <f t="shared" si="61"/>
        <v/>
      </c>
      <c r="J170" s="7" t="str">
        <f t="shared" si="62"/>
        <v/>
      </c>
      <c r="K170" s="3" t="str">
        <f t="shared" si="72"/>
        <v/>
      </c>
      <c r="L170" s="3" t="str">
        <f t="shared" si="73"/>
        <v/>
      </c>
      <c r="M170" s="78" t="e">
        <f t="shared" si="63"/>
        <v>#N/A</v>
      </c>
      <c r="N170" s="90"/>
      <c r="O170" t="str">
        <f t="shared" si="64"/>
        <v/>
      </c>
      <c r="P170" s="7" t="str">
        <f t="shared" si="65"/>
        <v/>
      </c>
      <c r="Q170" s="3" t="str">
        <f t="shared" si="74"/>
        <v/>
      </c>
      <c r="R170" s="3" t="str">
        <f t="shared" si="75"/>
        <v/>
      </c>
      <c r="S170" s="78" t="e">
        <f t="shared" si="66"/>
        <v>#N/A</v>
      </c>
      <c r="T170" s="47"/>
      <c r="V170" s="40" t="str">
        <f t="shared" si="67"/>
        <v/>
      </c>
      <c r="W170" s="51" t="str">
        <f t="shared" si="68"/>
        <v/>
      </c>
      <c r="X170" s="51" t="str">
        <f t="shared" si="69"/>
        <v/>
      </c>
      <c r="AC170" s="80">
        <v>166</v>
      </c>
      <c r="AD170" s="3" t="str">
        <f t="shared" si="70"/>
        <v/>
      </c>
      <c r="AE170" s="3" t="str">
        <f t="shared" si="76"/>
        <v/>
      </c>
      <c r="AF170" s="3" t="str">
        <f t="shared" si="77"/>
        <v/>
      </c>
      <c r="AG170" s="5" t="str">
        <f t="shared" si="71"/>
        <v/>
      </c>
    </row>
    <row r="171" spans="1:33" x14ac:dyDescent="0.3">
      <c r="A171">
        <f t="shared" si="58"/>
        <v>0</v>
      </c>
      <c r="B171">
        <f t="shared" si="59"/>
        <v>0</v>
      </c>
      <c r="C171">
        <f t="shared" si="60"/>
        <v>0</v>
      </c>
      <c r="D171" s="46">
        <f>Anmeldung!A171</f>
        <v>167</v>
      </c>
      <c r="E171" s="42" t="str">
        <f>IF(Anmeldung!B171=0,"",(Anmeldung!B171))</f>
        <v/>
      </c>
      <c r="F171" s="42" t="str">
        <f>IF(Anmeldung!C171=0,"",Anmeldung!C171)</f>
        <v/>
      </c>
      <c r="G171" s="84" t="e">
        <f>IF(VLOOKUP(F171,Anmeldung!C171:D370,2,FALSE)=0," ",VLOOKUP(F171,Anmeldung!C171:D370,2,FALSE))</f>
        <v>#N/A</v>
      </c>
      <c r="H171" s="90"/>
      <c r="I171" t="str">
        <f t="shared" si="61"/>
        <v/>
      </c>
      <c r="J171" s="7" t="str">
        <f t="shared" si="62"/>
        <v/>
      </c>
      <c r="K171" s="3" t="str">
        <f t="shared" si="72"/>
        <v/>
      </c>
      <c r="L171" s="3" t="str">
        <f t="shared" si="73"/>
        <v/>
      </c>
      <c r="M171" s="78" t="e">
        <f t="shared" si="63"/>
        <v>#N/A</v>
      </c>
      <c r="N171" s="90"/>
      <c r="O171" t="str">
        <f t="shared" si="64"/>
        <v/>
      </c>
      <c r="P171" s="7" t="str">
        <f t="shared" si="65"/>
        <v/>
      </c>
      <c r="Q171" s="3" t="str">
        <f t="shared" si="74"/>
        <v/>
      </c>
      <c r="R171" s="3" t="str">
        <f t="shared" si="75"/>
        <v/>
      </c>
      <c r="S171" s="78" t="e">
        <f t="shared" si="66"/>
        <v>#N/A</v>
      </c>
      <c r="T171" s="47"/>
      <c r="V171" s="40" t="str">
        <f t="shared" si="67"/>
        <v/>
      </c>
      <c r="W171" s="51" t="str">
        <f t="shared" si="68"/>
        <v/>
      </c>
      <c r="X171" s="51" t="str">
        <f t="shared" si="69"/>
        <v/>
      </c>
      <c r="AC171" s="80">
        <v>167</v>
      </c>
      <c r="AD171" s="3" t="str">
        <f t="shared" si="70"/>
        <v/>
      </c>
      <c r="AE171" s="3" t="str">
        <f t="shared" si="76"/>
        <v/>
      </c>
      <c r="AF171" s="3" t="str">
        <f t="shared" si="77"/>
        <v/>
      </c>
      <c r="AG171" s="5" t="str">
        <f t="shared" si="71"/>
        <v/>
      </c>
    </row>
    <row r="172" spans="1:33" x14ac:dyDescent="0.3">
      <c r="A172">
        <f t="shared" si="58"/>
        <v>0</v>
      </c>
      <c r="B172">
        <f t="shared" si="59"/>
        <v>0</v>
      </c>
      <c r="C172">
        <f t="shared" si="60"/>
        <v>0</v>
      </c>
      <c r="D172" s="46">
        <f>Anmeldung!A172</f>
        <v>168</v>
      </c>
      <c r="E172" s="42" t="str">
        <f>IF(Anmeldung!B172=0,"",(Anmeldung!B172))</f>
        <v/>
      </c>
      <c r="F172" s="42" t="str">
        <f>IF(Anmeldung!C172=0,"",Anmeldung!C172)</f>
        <v/>
      </c>
      <c r="G172" s="84" t="e">
        <f>IF(VLOOKUP(F172,Anmeldung!C172:D371,2,FALSE)=0," ",VLOOKUP(F172,Anmeldung!C172:D371,2,FALSE))</f>
        <v>#N/A</v>
      </c>
      <c r="H172" s="90"/>
      <c r="I172" t="str">
        <f t="shared" si="61"/>
        <v/>
      </c>
      <c r="J172" s="7" t="str">
        <f t="shared" si="62"/>
        <v/>
      </c>
      <c r="K172" s="3" t="str">
        <f t="shared" si="72"/>
        <v/>
      </c>
      <c r="L172" s="3" t="str">
        <f t="shared" si="73"/>
        <v/>
      </c>
      <c r="M172" s="78" t="e">
        <f t="shared" si="63"/>
        <v>#N/A</v>
      </c>
      <c r="N172" s="90"/>
      <c r="O172" t="str">
        <f t="shared" si="64"/>
        <v/>
      </c>
      <c r="P172" s="7" t="str">
        <f t="shared" si="65"/>
        <v/>
      </c>
      <c r="Q172" s="3" t="str">
        <f t="shared" si="74"/>
        <v/>
      </c>
      <c r="R172" s="3" t="str">
        <f t="shared" si="75"/>
        <v/>
      </c>
      <c r="S172" s="78" t="e">
        <f t="shared" si="66"/>
        <v>#N/A</v>
      </c>
      <c r="T172" s="47"/>
      <c r="V172" s="40" t="str">
        <f t="shared" si="67"/>
        <v/>
      </c>
      <c r="W172" s="51" t="str">
        <f t="shared" si="68"/>
        <v/>
      </c>
      <c r="X172" s="51" t="str">
        <f t="shared" si="69"/>
        <v/>
      </c>
      <c r="AC172" s="80">
        <v>168</v>
      </c>
      <c r="AD172" s="3" t="str">
        <f t="shared" si="70"/>
        <v/>
      </c>
      <c r="AE172" s="3" t="str">
        <f t="shared" si="76"/>
        <v/>
      </c>
      <c r="AF172" s="3" t="str">
        <f t="shared" si="77"/>
        <v/>
      </c>
      <c r="AG172" s="5" t="str">
        <f t="shared" si="71"/>
        <v/>
      </c>
    </row>
    <row r="173" spans="1:33" x14ac:dyDescent="0.3">
      <c r="A173">
        <f t="shared" si="58"/>
        <v>0</v>
      </c>
      <c r="B173">
        <f t="shared" si="59"/>
        <v>0</v>
      </c>
      <c r="C173">
        <f t="shared" si="60"/>
        <v>0</v>
      </c>
      <c r="D173" s="46">
        <f>Anmeldung!A173</f>
        <v>169</v>
      </c>
      <c r="E173" s="42" t="str">
        <f>IF(Anmeldung!B173=0,"",(Anmeldung!B173))</f>
        <v/>
      </c>
      <c r="F173" s="42" t="str">
        <f>IF(Anmeldung!C173=0,"",Anmeldung!C173)</f>
        <v/>
      </c>
      <c r="G173" s="84" t="e">
        <f>IF(VLOOKUP(F173,Anmeldung!C173:D372,2,FALSE)=0," ",VLOOKUP(F173,Anmeldung!C173:D372,2,FALSE))</f>
        <v>#N/A</v>
      </c>
      <c r="H173" s="90"/>
      <c r="I173" t="str">
        <f t="shared" si="61"/>
        <v/>
      </c>
      <c r="J173" s="7" t="str">
        <f t="shared" si="62"/>
        <v/>
      </c>
      <c r="K173" s="3" t="str">
        <f t="shared" si="72"/>
        <v/>
      </c>
      <c r="L173" s="3" t="str">
        <f t="shared" si="73"/>
        <v/>
      </c>
      <c r="M173" s="78" t="e">
        <f t="shared" si="63"/>
        <v>#N/A</v>
      </c>
      <c r="N173" s="90"/>
      <c r="O173" t="str">
        <f t="shared" si="64"/>
        <v/>
      </c>
      <c r="P173" s="7" t="str">
        <f t="shared" si="65"/>
        <v/>
      </c>
      <c r="Q173" s="3" t="str">
        <f t="shared" si="74"/>
        <v/>
      </c>
      <c r="R173" s="3" t="str">
        <f t="shared" si="75"/>
        <v/>
      </c>
      <c r="S173" s="78" t="e">
        <f t="shared" si="66"/>
        <v>#N/A</v>
      </c>
      <c r="T173" s="47"/>
      <c r="V173" s="40" t="str">
        <f t="shared" si="67"/>
        <v/>
      </c>
      <c r="W173" s="51" t="str">
        <f t="shared" si="68"/>
        <v/>
      </c>
      <c r="X173" s="51" t="str">
        <f t="shared" si="69"/>
        <v/>
      </c>
      <c r="AC173" s="80">
        <v>169</v>
      </c>
      <c r="AD173" s="3" t="str">
        <f t="shared" si="70"/>
        <v/>
      </c>
      <c r="AE173" s="3" t="str">
        <f t="shared" si="76"/>
        <v/>
      </c>
      <c r="AF173" s="3" t="str">
        <f t="shared" si="77"/>
        <v/>
      </c>
      <c r="AG173" s="5" t="str">
        <f t="shared" si="71"/>
        <v/>
      </c>
    </row>
    <row r="174" spans="1:33" x14ac:dyDescent="0.3">
      <c r="A174">
        <f t="shared" si="58"/>
        <v>0</v>
      </c>
      <c r="B174">
        <f t="shared" si="59"/>
        <v>0</v>
      </c>
      <c r="C174">
        <f t="shared" si="60"/>
        <v>0</v>
      </c>
      <c r="D174" s="46">
        <f>Anmeldung!A174</f>
        <v>170</v>
      </c>
      <c r="E174" s="42" t="str">
        <f>IF(Anmeldung!B174=0,"",(Anmeldung!B174))</f>
        <v/>
      </c>
      <c r="F174" s="42" t="str">
        <f>IF(Anmeldung!C174=0,"",Anmeldung!C174)</f>
        <v/>
      </c>
      <c r="G174" s="84" t="e">
        <f>IF(VLOOKUP(F174,Anmeldung!C174:D373,2,FALSE)=0," ",VLOOKUP(F174,Anmeldung!C174:D373,2,FALSE))</f>
        <v>#N/A</v>
      </c>
      <c r="H174" s="90"/>
      <c r="I174" t="str">
        <f t="shared" si="61"/>
        <v/>
      </c>
      <c r="J174" s="7" t="str">
        <f t="shared" si="62"/>
        <v/>
      </c>
      <c r="K174" s="3" t="str">
        <f t="shared" si="72"/>
        <v/>
      </c>
      <c r="L174" s="3" t="str">
        <f t="shared" si="73"/>
        <v/>
      </c>
      <c r="M174" s="78"/>
      <c r="N174" s="90"/>
      <c r="O174" t="str">
        <f t="shared" si="64"/>
        <v/>
      </c>
      <c r="P174" s="7" t="str">
        <f t="shared" si="65"/>
        <v/>
      </c>
      <c r="Q174" s="3" t="str">
        <f t="shared" si="74"/>
        <v/>
      </c>
      <c r="R174" s="3" t="str">
        <f t="shared" si="75"/>
        <v/>
      </c>
      <c r="S174" s="78" t="e">
        <f t="shared" si="66"/>
        <v>#N/A</v>
      </c>
      <c r="T174" s="47"/>
      <c r="V174" s="40" t="str">
        <f t="shared" si="67"/>
        <v/>
      </c>
      <c r="W174" s="51" t="str">
        <f t="shared" si="68"/>
        <v/>
      </c>
      <c r="X174" s="51" t="str">
        <f t="shared" si="69"/>
        <v/>
      </c>
      <c r="AC174" s="80">
        <v>170</v>
      </c>
      <c r="AD174" s="3" t="str">
        <f t="shared" si="70"/>
        <v/>
      </c>
      <c r="AE174" s="3" t="str">
        <f t="shared" si="76"/>
        <v/>
      </c>
      <c r="AF174" s="3" t="str">
        <f t="shared" si="77"/>
        <v/>
      </c>
      <c r="AG174" s="5" t="str">
        <f t="shared" si="71"/>
        <v/>
      </c>
    </row>
    <row r="175" spans="1:33" x14ac:dyDescent="0.3">
      <c r="A175">
        <f t="shared" si="58"/>
        <v>0</v>
      </c>
      <c r="B175">
        <f t="shared" si="59"/>
        <v>0</v>
      </c>
      <c r="C175">
        <f t="shared" si="60"/>
        <v>0</v>
      </c>
      <c r="D175" s="46">
        <f>Anmeldung!A175</f>
        <v>171</v>
      </c>
      <c r="E175" s="42" t="str">
        <f>IF(Anmeldung!B175=0,"",(Anmeldung!B175))</f>
        <v/>
      </c>
      <c r="F175" s="42" t="str">
        <f>IF(Anmeldung!C175=0,"",Anmeldung!C175)</f>
        <v/>
      </c>
      <c r="G175" s="84" t="e">
        <f>IF(VLOOKUP(F175,Anmeldung!C175:D374,2,FALSE)=0," ",VLOOKUP(F175,Anmeldung!C175:D374,2,FALSE))</f>
        <v>#N/A</v>
      </c>
      <c r="H175" s="90"/>
      <c r="I175" t="str">
        <f t="shared" si="61"/>
        <v/>
      </c>
      <c r="J175" s="7" t="str">
        <f t="shared" si="62"/>
        <v/>
      </c>
      <c r="K175" s="3" t="str">
        <f t="shared" si="72"/>
        <v/>
      </c>
      <c r="L175" s="3" t="str">
        <f t="shared" si="73"/>
        <v/>
      </c>
      <c r="M175" s="78"/>
      <c r="N175" s="90"/>
      <c r="O175" t="str">
        <f t="shared" si="64"/>
        <v/>
      </c>
      <c r="P175" s="7" t="str">
        <f t="shared" si="65"/>
        <v/>
      </c>
      <c r="Q175" s="3" t="str">
        <f t="shared" si="74"/>
        <v/>
      </c>
      <c r="R175" s="3" t="str">
        <f t="shared" si="75"/>
        <v/>
      </c>
      <c r="S175" s="78"/>
      <c r="T175" s="47"/>
      <c r="V175" s="40" t="str">
        <f t="shared" si="67"/>
        <v/>
      </c>
      <c r="W175" s="51" t="str">
        <f t="shared" si="68"/>
        <v/>
      </c>
      <c r="X175" s="51" t="str">
        <f t="shared" si="69"/>
        <v/>
      </c>
      <c r="AC175" s="80">
        <v>171</v>
      </c>
      <c r="AD175" s="3" t="str">
        <f t="shared" si="70"/>
        <v/>
      </c>
      <c r="AE175" s="3" t="str">
        <f t="shared" si="76"/>
        <v/>
      </c>
      <c r="AF175" s="3" t="str">
        <f t="shared" si="77"/>
        <v/>
      </c>
      <c r="AG175" s="5" t="str">
        <f t="shared" si="71"/>
        <v/>
      </c>
    </row>
    <row r="176" spans="1:33" x14ac:dyDescent="0.3">
      <c r="A176">
        <f t="shared" si="58"/>
        <v>0</v>
      </c>
      <c r="B176">
        <f t="shared" si="59"/>
        <v>0</v>
      </c>
      <c r="C176">
        <f t="shared" si="60"/>
        <v>0</v>
      </c>
      <c r="D176" s="46">
        <f>Anmeldung!A176</f>
        <v>172</v>
      </c>
      <c r="E176" s="42" t="str">
        <f>IF(Anmeldung!B176=0,"",(Anmeldung!B176))</f>
        <v/>
      </c>
      <c r="F176" s="42" t="str">
        <f>IF(Anmeldung!C176=0,"",Anmeldung!C176)</f>
        <v/>
      </c>
      <c r="G176" s="84" t="e">
        <f>IF(VLOOKUP(F176,Anmeldung!C176:D375,2,FALSE)=0," ",VLOOKUP(F176,Anmeldung!C176:D375,2,FALSE))</f>
        <v>#N/A</v>
      </c>
      <c r="H176" s="90"/>
      <c r="I176" t="str">
        <f t="shared" si="61"/>
        <v/>
      </c>
      <c r="J176" s="7" t="str">
        <f t="shared" si="62"/>
        <v/>
      </c>
      <c r="K176" s="3" t="str">
        <f t="shared" si="72"/>
        <v/>
      </c>
      <c r="L176" s="3" t="str">
        <f t="shared" si="73"/>
        <v/>
      </c>
      <c r="M176" s="78"/>
      <c r="N176" s="90"/>
      <c r="O176" t="str">
        <f t="shared" si="64"/>
        <v/>
      </c>
      <c r="P176" s="7" t="str">
        <f t="shared" si="65"/>
        <v/>
      </c>
      <c r="Q176" s="3" t="str">
        <f t="shared" si="74"/>
        <v/>
      </c>
      <c r="R176" s="3" t="str">
        <f t="shared" si="75"/>
        <v/>
      </c>
      <c r="S176" s="78"/>
      <c r="T176" s="47"/>
      <c r="V176" s="40" t="str">
        <f t="shared" si="67"/>
        <v/>
      </c>
      <c r="W176" s="51" t="str">
        <f t="shared" si="68"/>
        <v/>
      </c>
      <c r="X176" s="51" t="str">
        <f t="shared" si="69"/>
        <v/>
      </c>
      <c r="AC176" s="80">
        <v>172</v>
      </c>
      <c r="AD176" s="3" t="str">
        <f t="shared" si="70"/>
        <v/>
      </c>
      <c r="AE176" s="3" t="str">
        <f t="shared" si="76"/>
        <v/>
      </c>
      <c r="AF176" s="3" t="str">
        <f t="shared" si="77"/>
        <v/>
      </c>
      <c r="AG176" s="5" t="str">
        <f t="shared" si="71"/>
        <v/>
      </c>
    </row>
    <row r="177" spans="1:33" x14ac:dyDescent="0.3">
      <c r="A177">
        <f t="shared" si="58"/>
        <v>0</v>
      </c>
      <c r="B177">
        <f t="shared" si="59"/>
        <v>0</v>
      </c>
      <c r="C177">
        <f t="shared" si="60"/>
        <v>0</v>
      </c>
      <c r="D177" s="46">
        <f>Anmeldung!A177</f>
        <v>173</v>
      </c>
      <c r="E177" s="42" t="str">
        <f>IF(Anmeldung!B177=0,"",(Anmeldung!B177))</f>
        <v/>
      </c>
      <c r="F177" s="42" t="str">
        <f>IF(Anmeldung!C177=0,"",Anmeldung!C177)</f>
        <v/>
      </c>
      <c r="G177" s="84" t="e">
        <f>IF(VLOOKUP(F177,Anmeldung!C177:D376,2,FALSE)=0," ",VLOOKUP(F177,Anmeldung!C177:D376,2,FALSE))</f>
        <v>#N/A</v>
      </c>
      <c r="H177" s="90"/>
      <c r="I177" t="str">
        <f t="shared" si="61"/>
        <v/>
      </c>
      <c r="J177" s="7" t="str">
        <f t="shared" si="62"/>
        <v/>
      </c>
      <c r="K177" s="3" t="str">
        <f t="shared" si="72"/>
        <v/>
      </c>
      <c r="L177" s="3" t="str">
        <f t="shared" si="73"/>
        <v/>
      </c>
      <c r="M177" s="78"/>
      <c r="N177" s="90"/>
      <c r="O177" t="str">
        <f t="shared" si="64"/>
        <v/>
      </c>
      <c r="P177" s="7" t="str">
        <f t="shared" si="65"/>
        <v/>
      </c>
      <c r="Q177" s="3" t="str">
        <f t="shared" si="74"/>
        <v/>
      </c>
      <c r="R177" s="3" t="str">
        <f t="shared" si="75"/>
        <v/>
      </c>
      <c r="S177" s="78"/>
      <c r="T177" s="47"/>
      <c r="V177" s="40" t="str">
        <f t="shared" si="67"/>
        <v/>
      </c>
      <c r="W177" s="51" t="str">
        <f t="shared" si="68"/>
        <v/>
      </c>
      <c r="X177" s="51" t="str">
        <f t="shared" si="69"/>
        <v/>
      </c>
      <c r="AC177" s="80">
        <v>173</v>
      </c>
      <c r="AD177" s="3" t="str">
        <f t="shared" si="70"/>
        <v/>
      </c>
      <c r="AE177" s="3" t="str">
        <f t="shared" si="76"/>
        <v/>
      </c>
      <c r="AF177" s="3" t="str">
        <f t="shared" si="77"/>
        <v/>
      </c>
      <c r="AG177" s="5" t="str">
        <f t="shared" si="71"/>
        <v/>
      </c>
    </row>
    <row r="178" spans="1:33" x14ac:dyDescent="0.3">
      <c r="A178">
        <f t="shared" si="58"/>
        <v>0</v>
      </c>
      <c r="B178">
        <f t="shared" si="59"/>
        <v>0</v>
      </c>
      <c r="C178">
        <f t="shared" si="60"/>
        <v>0</v>
      </c>
      <c r="D178" s="46">
        <f>Anmeldung!A178</f>
        <v>174</v>
      </c>
      <c r="E178" s="42" t="str">
        <f>IF(Anmeldung!B178=0,"",(Anmeldung!B178))</f>
        <v/>
      </c>
      <c r="F178" s="42" t="str">
        <f>IF(Anmeldung!C178=0,"",Anmeldung!C178)</f>
        <v/>
      </c>
      <c r="G178" s="84" t="e">
        <f>IF(VLOOKUP(F178,Anmeldung!C178:D377,2,FALSE)=0," ",VLOOKUP(F178,Anmeldung!C178:D377,2,FALSE))</f>
        <v>#N/A</v>
      </c>
      <c r="H178" s="90"/>
      <c r="I178" t="str">
        <f t="shared" si="61"/>
        <v/>
      </c>
      <c r="J178" s="7" t="str">
        <f t="shared" si="62"/>
        <v/>
      </c>
      <c r="K178" s="3" t="str">
        <f t="shared" si="72"/>
        <v/>
      </c>
      <c r="L178" s="3" t="str">
        <f t="shared" si="73"/>
        <v/>
      </c>
      <c r="M178" s="78"/>
      <c r="N178" s="90"/>
      <c r="O178" t="str">
        <f t="shared" si="64"/>
        <v/>
      </c>
      <c r="P178" s="7" t="str">
        <f t="shared" si="65"/>
        <v/>
      </c>
      <c r="Q178" s="3" t="str">
        <f t="shared" si="74"/>
        <v/>
      </c>
      <c r="R178" s="3" t="str">
        <f t="shared" si="75"/>
        <v/>
      </c>
      <c r="S178" s="78"/>
      <c r="T178" s="47"/>
      <c r="V178" s="40" t="str">
        <f t="shared" si="67"/>
        <v/>
      </c>
      <c r="W178" s="51" t="str">
        <f t="shared" si="68"/>
        <v/>
      </c>
      <c r="X178" s="51" t="str">
        <f t="shared" si="69"/>
        <v/>
      </c>
      <c r="AC178" s="80">
        <v>174</v>
      </c>
      <c r="AD178" s="3" t="str">
        <f t="shared" si="70"/>
        <v/>
      </c>
      <c r="AE178" s="3" t="str">
        <f t="shared" si="76"/>
        <v/>
      </c>
      <c r="AF178" s="3" t="str">
        <f t="shared" si="77"/>
        <v/>
      </c>
      <c r="AG178" s="5" t="str">
        <f t="shared" si="71"/>
        <v/>
      </c>
    </row>
    <row r="179" spans="1:33" x14ac:dyDescent="0.3">
      <c r="A179">
        <f t="shared" si="58"/>
        <v>0</v>
      </c>
      <c r="B179">
        <f t="shared" si="59"/>
        <v>0</v>
      </c>
      <c r="C179">
        <f t="shared" si="60"/>
        <v>0</v>
      </c>
      <c r="D179" s="46">
        <f>Anmeldung!A179</f>
        <v>175</v>
      </c>
      <c r="E179" s="42" t="str">
        <f>IF(Anmeldung!B179=0,"",(Anmeldung!B179))</f>
        <v/>
      </c>
      <c r="F179" s="42" t="str">
        <f>IF(Anmeldung!C179=0,"",Anmeldung!C179)</f>
        <v/>
      </c>
      <c r="G179" s="84" t="e">
        <f>IF(VLOOKUP(F179,Anmeldung!C179:D378,2,FALSE)=0," ",VLOOKUP(F179,Anmeldung!C179:D378,2,FALSE))</f>
        <v>#N/A</v>
      </c>
      <c r="H179" s="90"/>
      <c r="I179" t="str">
        <f t="shared" si="61"/>
        <v/>
      </c>
      <c r="J179" s="7" t="str">
        <f t="shared" si="62"/>
        <v/>
      </c>
      <c r="K179" s="3" t="str">
        <f t="shared" si="72"/>
        <v/>
      </c>
      <c r="L179" s="3" t="str">
        <f t="shared" si="73"/>
        <v/>
      </c>
      <c r="M179" s="78"/>
      <c r="N179" s="90"/>
      <c r="O179" t="str">
        <f t="shared" si="64"/>
        <v/>
      </c>
      <c r="P179" s="7" t="str">
        <f t="shared" si="65"/>
        <v/>
      </c>
      <c r="Q179" s="3" t="str">
        <f t="shared" si="74"/>
        <v/>
      </c>
      <c r="R179" s="3" t="str">
        <f t="shared" si="75"/>
        <v/>
      </c>
      <c r="S179" s="78"/>
      <c r="T179" s="47"/>
      <c r="V179" s="40" t="str">
        <f t="shared" si="67"/>
        <v/>
      </c>
      <c r="W179" s="51" t="str">
        <f t="shared" si="68"/>
        <v/>
      </c>
      <c r="X179" s="51" t="str">
        <f t="shared" si="69"/>
        <v/>
      </c>
      <c r="AC179" s="80">
        <v>175</v>
      </c>
      <c r="AD179" s="3" t="str">
        <f t="shared" si="70"/>
        <v/>
      </c>
      <c r="AE179" s="3" t="str">
        <f t="shared" si="76"/>
        <v/>
      </c>
      <c r="AF179" s="3" t="str">
        <f t="shared" si="77"/>
        <v/>
      </c>
      <c r="AG179" s="5" t="str">
        <f t="shared" si="71"/>
        <v/>
      </c>
    </row>
    <row r="180" spans="1:33" x14ac:dyDescent="0.3">
      <c r="A180">
        <f t="shared" si="58"/>
        <v>0</v>
      </c>
      <c r="B180">
        <f t="shared" si="59"/>
        <v>0</v>
      </c>
      <c r="C180">
        <f t="shared" si="60"/>
        <v>0</v>
      </c>
      <c r="D180" s="46">
        <f>Anmeldung!A180</f>
        <v>176</v>
      </c>
      <c r="E180" s="42" t="str">
        <f>IF(Anmeldung!B180=0,"",(Anmeldung!B180))</f>
        <v/>
      </c>
      <c r="F180" s="42" t="str">
        <f>IF(Anmeldung!C180=0,"",Anmeldung!C180)</f>
        <v/>
      </c>
      <c r="G180" s="84" t="e">
        <f>IF(VLOOKUP(F180,Anmeldung!C180:D379,2,FALSE)=0," ",VLOOKUP(F180,Anmeldung!C180:D379,2,FALSE))</f>
        <v>#N/A</v>
      </c>
      <c r="H180" s="90"/>
      <c r="I180" t="str">
        <f t="shared" si="61"/>
        <v/>
      </c>
      <c r="J180" s="7" t="str">
        <f t="shared" si="62"/>
        <v/>
      </c>
      <c r="K180" s="3" t="str">
        <f t="shared" si="72"/>
        <v/>
      </c>
      <c r="L180" s="3" t="str">
        <f t="shared" si="73"/>
        <v/>
      </c>
      <c r="M180" s="78"/>
      <c r="N180" s="90"/>
      <c r="O180" t="str">
        <f t="shared" si="64"/>
        <v/>
      </c>
      <c r="P180" s="7" t="str">
        <f t="shared" si="65"/>
        <v/>
      </c>
      <c r="Q180" s="3" t="str">
        <f t="shared" si="74"/>
        <v/>
      </c>
      <c r="R180" s="3" t="str">
        <f t="shared" si="75"/>
        <v/>
      </c>
      <c r="S180" s="78"/>
      <c r="T180" s="47"/>
      <c r="V180" s="40" t="str">
        <f t="shared" si="67"/>
        <v/>
      </c>
      <c r="W180" s="51" t="str">
        <f t="shared" si="68"/>
        <v/>
      </c>
      <c r="X180" s="51" t="str">
        <f t="shared" si="69"/>
        <v/>
      </c>
      <c r="AC180" s="80">
        <v>176</v>
      </c>
      <c r="AD180" s="3" t="str">
        <f t="shared" si="70"/>
        <v/>
      </c>
      <c r="AE180" s="3" t="str">
        <f t="shared" si="76"/>
        <v/>
      </c>
      <c r="AF180" s="3" t="str">
        <f t="shared" si="77"/>
        <v/>
      </c>
      <c r="AG180" s="5" t="str">
        <f t="shared" si="71"/>
        <v/>
      </c>
    </row>
    <row r="181" spans="1:33" x14ac:dyDescent="0.3">
      <c r="A181">
        <f t="shared" si="58"/>
        <v>0</v>
      </c>
      <c r="B181">
        <f t="shared" si="59"/>
        <v>0</v>
      </c>
      <c r="C181">
        <f t="shared" si="60"/>
        <v>0</v>
      </c>
      <c r="D181" s="46">
        <f>Anmeldung!A181</f>
        <v>177</v>
      </c>
      <c r="E181" s="42" t="str">
        <f>IF(Anmeldung!B181=0,"",(Anmeldung!B181))</f>
        <v/>
      </c>
      <c r="F181" s="42" t="str">
        <f>IF(Anmeldung!C181=0,"",Anmeldung!C181)</f>
        <v/>
      </c>
      <c r="G181" s="84" t="e">
        <f>IF(VLOOKUP(F181,Anmeldung!C181:D380,2,FALSE)=0," ",VLOOKUP(F181,Anmeldung!C181:D380,2,FALSE))</f>
        <v>#N/A</v>
      </c>
      <c r="H181" s="90"/>
      <c r="I181" t="str">
        <f t="shared" si="61"/>
        <v/>
      </c>
      <c r="J181" s="7" t="str">
        <f t="shared" si="62"/>
        <v/>
      </c>
      <c r="K181" s="3" t="str">
        <f t="shared" si="72"/>
        <v/>
      </c>
      <c r="L181" s="3" t="str">
        <f t="shared" si="73"/>
        <v/>
      </c>
      <c r="M181" s="78"/>
      <c r="N181" s="90"/>
      <c r="O181" t="str">
        <f t="shared" si="64"/>
        <v/>
      </c>
      <c r="P181" s="7" t="str">
        <f t="shared" si="65"/>
        <v/>
      </c>
      <c r="Q181" s="3" t="str">
        <f t="shared" si="74"/>
        <v/>
      </c>
      <c r="R181" s="3" t="str">
        <f t="shared" si="75"/>
        <v/>
      </c>
      <c r="S181" s="78"/>
      <c r="T181" s="47"/>
      <c r="V181" s="40" t="str">
        <f t="shared" si="67"/>
        <v/>
      </c>
      <c r="W181" s="51" t="str">
        <f t="shared" si="68"/>
        <v/>
      </c>
      <c r="X181" s="51" t="str">
        <f t="shared" si="69"/>
        <v/>
      </c>
      <c r="AC181" s="80">
        <v>177</v>
      </c>
      <c r="AD181" s="3" t="str">
        <f t="shared" si="70"/>
        <v/>
      </c>
      <c r="AE181" s="3" t="str">
        <f t="shared" si="76"/>
        <v/>
      </c>
      <c r="AF181" s="3" t="str">
        <f t="shared" si="77"/>
        <v/>
      </c>
      <c r="AG181" s="5" t="str">
        <f t="shared" si="71"/>
        <v/>
      </c>
    </row>
    <row r="182" spans="1:33" x14ac:dyDescent="0.3">
      <c r="A182">
        <f t="shared" si="58"/>
        <v>0</v>
      </c>
      <c r="B182">
        <f t="shared" si="59"/>
        <v>0</v>
      </c>
      <c r="C182">
        <f t="shared" si="60"/>
        <v>0</v>
      </c>
      <c r="D182" s="46">
        <f>Anmeldung!A182</f>
        <v>178</v>
      </c>
      <c r="E182" s="42" t="str">
        <f>IF(Anmeldung!B182=0,"",(Anmeldung!B182))</f>
        <v/>
      </c>
      <c r="F182" s="42" t="str">
        <f>IF(Anmeldung!C182=0,"",Anmeldung!C182)</f>
        <v/>
      </c>
      <c r="G182" s="84" t="e">
        <f>IF(VLOOKUP(F182,Anmeldung!C182:D381,2,FALSE)=0," ",VLOOKUP(F182,Anmeldung!C182:D381,2,FALSE))</f>
        <v>#N/A</v>
      </c>
      <c r="H182" s="90"/>
      <c r="I182" t="str">
        <f t="shared" si="61"/>
        <v/>
      </c>
      <c r="J182" s="7" t="str">
        <f t="shared" si="62"/>
        <v/>
      </c>
      <c r="K182" s="3" t="str">
        <f t="shared" si="72"/>
        <v/>
      </c>
      <c r="L182" s="3" t="str">
        <f t="shared" si="73"/>
        <v/>
      </c>
      <c r="M182" s="78"/>
      <c r="N182" s="90"/>
      <c r="O182" t="str">
        <f t="shared" si="64"/>
        <v/>
      </c>
      <c r="P182" s="7" t="str">
        <f t="shared" si="65"/>
        <v/>
      </c>
      <c r="Q182" s="3" t="str">
        <f t="shared" si="74"/>
        <v/>
      </c>
      <c r="R182" s="3" t="str">
        <f t="shared" si="75"/>
        <v/>
      </c>
      <c r="S182" s="78"/>
      <c r="T182" s="47"/>
      <c r="V182" s="40" t="str">
        <f t="shared" si="67"/>
        <v/>
      </c>
      <c r="W182" s="51" t="str">
        <f t="shared" si="68"/>
        <v/>
      </c>
      <c r="X182" s="51" t="str">
        <f t="shared" si="69"/>
        <v/>
      </c>
      <c r="AC182" s="80">
        <v>178</v>
      </c>
      <c r="AD182" s="3" t="str">
        <f t="shared" si="70"/>
        <v/>
      </c>
      <c r="AE182" s="3" t="str">
        <f t="shared" si="76"/>
        <v/>
      </c>
      <c r="AF182" s="3" t="str">
        <f t="shared" si="77"/>
        <v/>
      </c>
      <c r="AG182" s="5" t="str">
        <f t="shared" si="71"/>
        <v/>
      </c>
    </row>
    <row r="183" spans="1:33" x14ac:dyDescent="0.3">
      <c r="A183">
        <f t="shared" si="58"/>
        <v>0</v>
      </c>
      <c r="B183">
        <f t="shared" si="59"/>
        <v>0</v>
      </c>
      <c r="C183">
        <f t="shared" si="60"/>
        <v>0</v>
      </c>
      <c r="D183" s="46">
        <f>Anmeldung!A183</f>
        <v>179</v>
      </c>
      <c r="E183" s="42" t="str">
        <f>IF(Anmeldung!B183=0,"",(Anmeldung!B183))</f>
        <v/>
      </c>
      <c r="F183" s="42" t="str">
        <f>IF(Anmeldung!C183=0,"",Anmeldung!C183)</f>
        <v/>
      </c>
      <c r="G183" s="84" t="e">
        <f>IF(VLOOKUP(F183,Anmeldung!C183:D382,2,FALSE)=0," ",VLOOKUP(F183,Anmeldung!C183:D382,2,FALSE))</f>
        <v>#N/A</v>
      </c>
      <c r="H183" s="90"/>
      <c r="I183" t="str">
        <f t="shared" si="61"/>
        <v/>
      </c>
      <c r="J183" s="7" t="str">
        <f t="shared" si="62"/>
        <v/>
      </c>
      <c r="K183" s="3" t="str">
        <f t="shared" si="72"/>
        <v/>
      </c>
      <c r="L183" s="3" t="str">
        <f t="shared" si="73"/>
        <v/>
      </c>
      <c r="M183" s="78"/>
      <c r="N183" s="90"/>
      <c r="O183" t="str">
        <f t="shared" si="64"/>
        <v/>
      </c>
      <c r="P183" s="7" t="str">
        <f t="shared" si="65"/>
        <v/>
      </c>
      <c r="Q183" s="3" t="str">
        <f t="shared" si="74"/>
        <v/>
      </c>
      <c r="R183" s="3" t="str">
        <f t="shared" si="75"/>
        <v/>
      </c>
      <c r="S183" s="78"/>
      <c r="T183" s="47"/>
      <c r="V183" s="40" t="str">
        <f t="shared" si="67"/>
        <v/>
      </c>
      <c r="W183" s="51" t="str">
        <f t="shared" si="68"/>
        <v/>
      </c>
      <c r="X183" s="51" t="str">
        <f t="shared" si="69"/>
        <v/>
      </c>
      <c r="AC183" s="80">
        <v>179</v>
      </c>
      <c r="AD183" s="3" t="str">
        <f t="shared" si="70"/>
        <v/>
      </c>
      <c r="AE183" s="3" t="str">
        <f t="shared" si="76"/>
        <v/>
      </c>
      <c r="AF183" s="3" t="str">
        <f t="shared" si="77"/>
        <v/>
      </c>
      <c r="AG183" s="5" t="str">
        <f t="shared" si="71"/>
        <v/>
      </c>
    </row>
    <row r="184" spans="1:33" x14ac:dyDescent="0.3">
      <c r="A184">
        <f t="shared" si="58"/>
        <v>0</v>
      </c>
      <c r="B184">
        <f t="shared" si="59"/>
        <v>0</v>
      </c>
      <c r="C184">
        <f t="shared" si="60"/>
        <v>0</v>
      </c>
      <c r="D184" s="46">
        <f>Anmeldung!A184</f>
        <v>180</v>
      </c>
      <c r="E184" s="42" t="str">
        <f>IF(Anmeldung!B184=0,"",(Anmeldung!B184))</f>
        <v/>
      </c>
      <c r="F184" s="42" t="str">
        <f>IF(Anmeldung!C184=0,"",Anmeldung!C184)</f>
        <v/>
      </c>
      <c r="G184" s="84" t="e">
        <f>IF(VLOOKUP(F184,Anmeldung!C184:D383,2,FALSE)=0," ",VLOOKUP(F184,Anmeldung!C184:D383,2,FALSE))</f>
        <v>#N/A</v>
      </c>
      <c r="H184" s="90"/>
      <c r="I184" t="str">
        <f t="shared" si="61"/>
        <v/>
      </c>
      <c r="J184" s="7" t="str">
        <f t="shared" si="62"/>
        <v/>
      </c>
      <c r="K184" s="3" t="str">
        <f t="shared" si="72"/>
        <v/>
      </c>
      <c r="L184" s="3" t="str">
        <f t="shared" si="73"/>
        <v/>
      </c>
      <c r="M184" s="78"/>
      <c r="N184" s="90"/>
      <c r="O184" t="str">
        <f t="shared" si="64"/>
        <v/>
      </c>
      <c r="P184" s="7" t="str">
        <f t="shared" si="65"/>
        <v/>
      </c>
      <c r="Q184" s="3" t="str">
        <f t="shared" si="74"/>
        <v/>
      </c>
      <c r="R184" s="3" t="str">
        <f t="shared" si="75"/>
        <v/>
      </c>
      <c r="S184" s="78"/>
      <c r="T184" s="47"/>
      <c r="V184" s="40" t="str">
        <f t="shared" si="67"/>
        <v/>
      </c>
      <c r="W184" s="51" t="str">
        <f t="shared" si="68"/>
        <v/>
      </c>
      <c r="X184" s="51" t="str">
        <f t="shared" si="69"/>
        <v/>
      </c>
      <c r="AC184" s="80">
        <v>180</v>
      </c>
      <c r="AD184" s="3" t="str">
        <f t="shared" si="70"/>
        <v/>
      </c>
      <c r="AE184" s="3" t="str">
        <f t="shared" si="76"/>
        <v/>
      </c>
      <c r="AF184" s="3" t="str">
        <f t="shared" si="77"/>
        <v/>
      </c>
      <c r="AG184" s="5" t="str">
        <f t="shared" si="71"/>
        <v/>
      </c>
    </row>
    <row r="185" spans="1:33" x14ac:dyDescent="0.3">
      <c r="A185">
        <f t="shared" si="58"/>
        <v>0</v>
      </c>
      <c r="B185">
        <f t="shared" si="59"/>
        <v>0</v>
      </c>
      <c r="C185">
        <f t="shared" si="60"/>
        <v>0</v>
      </c>
      <c r="D185" s="46">
        <f>Anmeldung!A185</f>
        <v>181</v>
      </c>
      <c r="E185" s="42" t="str">
        <f>IF(Anmeldung!B185=0,"",(Anmeldung!B185))</f>
        <v/>
      </c>
      <c r="F185" s="42" t="str">
        <f>IF(Anmeldung!C185=0,"",Anmeldung!C185)</f>
        <v/>
      </c>
      <c r="G185" s="84" t="e">
        <f>IF(VLOOKUP(F185,Anmeldung!C185:D384,2,FALSE)=0," ",VLOOKUP(F185,Anmeldung!C185:D384,2,FALSE))</f>
        <v>#N/A</v>
      </c>
      <c r="H185" s="90"/>
      <c r="I185" t="str">
        <f t="shared" si="61"/>
        <v/>
      </c>
      <c r="J185" s="7" t="str">
        <f t="shared" si="62"/>
        <v/>
      </c>
      <c r="K185" s="3" t="str">
        <f t="shared" si="72"/>
        <v/>
      </c>
      <c r="L185" s="3" t="str">
        <f t="shared" si="73"/>
        <v/>
      </c>
      <c r="M185" s="78"/>
      <c r="N185" s="90"/>
      <c r="O185" t="str">
        <f t="shared" si="64"/>
        <v/>
      </c>
      <c r="P185" s="7" t="str">
        <f t="shared" si="65"/>
        <v/>
      </c>
      <c r="Q185" s="3" t="str">
        <f t="shared" si="74"/>
        <v/>
      </c>
      <c r="R185" s="3" t="str">
        <f t="shared" si="75"/>
        <v/>
      </c>
      <c r="S185" s="78"/>
      <c r="T185" s="47"/>
      <c r="V185" s="40" t="str">
        <f t="shared" si="67"/>
        <v/>
      </c>
      <c r="W185" s="51" t="str">
        <f t="shared" si="68"/>
        <v/>
      </c>
      <c r="X185" s="51" t="str">
        <f t="shared" si="69"/>
        <v/>
      </c>
      <c r="AC185" s="80">
        <v>181</v>
      </c>
      <c r="AD185" s="3" t="str">
        <f t="shared" si="70"/>
        <v/>
      </c>
      <c r="AE185" s="3" t="str">
        <f t="shared" si="76"/>
        <v/>
      </c>
      <c r="AF185" s="3" t="str">
        <f t="shared" si="77"/>
        <v/>
      </c>
      <c r="AG185" s="5" t="str">
        <f t="shared" si="71"/>
        <v/>
      </c>
    </row>
    <row r="186" spans="1:33" x14ac:dyDescent="0.3">
      <c r="A186">
        <f t="shared" si="58"/>
        <v>0</v>
      </c>
      <c r="B186">
        <f t="shared" si="59"/>
        <v>0</v>
      </c>
      <c r="C186">
        <f t="shared" si="60"/>
        <v>0</v>
      </c>
      <c r="D186" s="46">
        <f>Anmeldung!A186</f>
        <v>182</v>
      </c>
      <c r="E186" s="42" t="str">
        <f>IF(Anmeldung!B186=0,"",(Anmeldung!B186))</f>
        <v/>
      </c>
      <c r="F186" s="42" t="str">
        <f>IF(Anmeldung!C186=0,"",Anmeldung!C186)</f>
        <v/>
      </c>
      <c r="G186" s="84" t="e">
        <f>IF(VLOOKUP(F186,Anmeldung!C186:D385,2,FALSE)=0," ",VLOOKUP(F186,Anmeldung!C186:D385,2,FALSE))</f>
        <v>#N/A</v>
      </c>
      <c r="H186" s="90"/>
      <c r="I186" t="str">
        <f t="shared" si="61"/>
        <v/>
      </c>
      <c r="J186" s="7" t="str">
        <f t="shared" si="62"/>
        <v/>
      </c>
      <c r="K186" s="3" t="str">
        <f t="shared" si="72"/>
        <v/>
      </c>
      <c r="L186" s="3" t="str">
        <f t="shared" si="73"/>
        <v/>
      </c>
      <c r="M186" s="78"/>
      <c r="N186" s="90"/>
      <c r="O186" t="str">
        <f t="shared" si="64"/>
        <v/>
      </c>
      <c r="P186" s="7" t="str">
        <f t="shared" si="65"/>
        <v/>
      </c>
      <c r="Q186" s="3" t="str">
        <f t="shared" si="74"/>
        <v/>
      </c>
      <c r="R186" s="3" t="str">
        <f t="shared" si="75"/>
        <v/>
      </c>
      <c r="S186" s="78"/>
      <c r="T186" s="47"/>
      <c r="V186" s="40" t="str">
        <f t="shared" si="67"/>
        <v/>
      </c>
      <c r="W186" s="51" t="str">
        <f t="shared" si="68"/>
        <v/>
      </c>
      <c r="X186" s="51" t="str">
        <f t="shared" si="69"/>
        <v/>
      </c>
      <c r="AC186" s="80">
        <v>182</v>
      </c>
      <c r="AD186" s="3" t="str">
        <f t="shared" si="70"/>
        <v/>
      </c>
      <c r="AE186" s="3" t="str">
        <f t="shared" si="76"/>
        <v/>
      </c>
      <c r="AF186" s="3" t="str">
        <f t="shared" si="77"/>
        <v/>
      </c>
      <c r="AG186" s="5" t="str">
        <f t="shared" si="71"/>
        <v/>
      </c>
    </row>
    <row r="187" spans="1:33" x14ac:dyDescent="0.3">
      <c r="A187">
        <f t="shared" si="58"/>
        <v>0</v>
      </c>
      <c r="B187">
        <f t="shared" si="59"/>
        <v>0</v>
      </c>
      <c r="C187">
        <f t="shared" si="60"/>
        <v>0</v>
      </c>
      <c r="D187" s="46">
        <f>Anmeldung!A187</f>
        <v>183</v>
      </c>
      <c r="E187" s="42" t="str">
        <f>IF(Anmeldung!B187=0,"",(Anmeldung!B187))</f>
        <v/>
      </c>
      <c r="F187" s="42" t="str">
        <f>IF(Anmeldung!C187=0,"",Anmeldung!C187)</f>
        <v/>
      </c>
      <c r="G187" s="84" t="e">
        <f>IF(VLOOKUP(F187,Anmeldung!C187:D386,2,FALSE)=0," ",VLOOKUP(F187,Anmeldung!C187:D386,2,FALSE))</f>
        <v>#N/A</v>
      </c>
      <c r="H187" s="90"/>
      <c r="I187" t="str">
        <f t="shared" si="61"/>
        <v/>
      </c>
      <c r="J187" s="7" t="str">
        <f t="shared" si="62"/>
        <v/>
      </c>
      <c r="K187" s="3" t="str">
        <f t="shared" si="72"/>
        <v/>
      </c>
      <c r="L187" s="3" t="str">
        <f t="shared" si="73"/>
        <v/>
      </c>
      <c r="M187" s="78"/>
      <c r="N187" s="90"/>
      <c r="O187" t="str">
        <f t="shared" si="64"/>
        <v/>
      </c>
      <c r="P187" s="7" t="str">
        <f t="shared" si="65"/>
        <v/>
      </c>
      <c r="Q187" s="3" t="str">
        <f t="shared" si="74"/>
        <v/>
      </c>
      <c r="R187" s="3" t="str">
        <f t="shared" si="75"/>
        <v/>
      </c>
      <c r="S187" s="78"/>
      <c r="T187" s="47"/>
      <c r="V187" s="40" t="str">
        <f t="shared" si="67"/>
        <v/>
      </c>
      <c r="W187" s="51" t="str">
        <f t="shared" si="68"/>
        <v/>
      </c>
      <c r="X187" s="51" t="str">
        <f t="shared" si="69"/>
        <v/>
      </c>
      <c r="AC187" s="80">
        <v>183</v>
      </c>
      <c r="AD187" s="3" t="str">
        <f t="shared" si="70"/>
        <v/>
      </c>
      <c r="AE187" s="3" t="str">
        <f t="shared" si="76"/>
        <v/>
      </c>
      <c r="AF187" s="3" t="str">
        <f t="shared" si="77"/>
        <v/>
      </c>
      <c r="AG187" s="5" t="str">
        <f t="shared" si="71"/>
        <v/>
      </c>
    </row>
    <row r="188" spans="1:33" x14ac:dyDescent="0.3">
      <c r="A188">
        <f t="shared" si="58"/>
        <v>0</v>
      </c>
      <c r="B188">
        <f t="shared" si="59"/>
        <v>0</v>
      </c>
      <c r="C188">
        <f t="shared" si="60"/>
        <v>0</v>
      </c>
      <c r="D188" s="46">
        <f>Anmeldung!A188</f>
        <v>184</v>
      </c>
      <c r="E188" s="42" t="str">
        <f>IF(Anmeldung!B188=0,"",(Anmeldung!B188))</f>
        <v/>
      </c>
      <c r="F188" s="42" t="str">
        <f>IF(Anmeldung!C188=0,"",Anmeldung!C188)</f>
        <v/>
      </c>
      <c r="G188" s="84" t="e">
        <f>IF(VLOOKUP(F188,Anmeldung!C188:D387,2,FALSE)=0," ",VLOOKUP(F188,Anmeldung!C188:D387,2,FALSE))</f>
        <v>#N/A</v>
      </c>
      <c r="H188" s="90"/>
      <c r="I188" t="str">
        <f t="shared" si="61"/>
        <v/>
      </c>
      <c r="J188" s="7" t="str">
        <f t="shared" si="62"/>
        <v/>
      </c>
      <c r="K188" s="3" t="str">
        <f t="shared" si="72"/>
        <v/>
      </c>
      <c r="L188" s="3" t="str">
        <f t="shared" si="73"/>
        <v/>
      </c>
      <c r="M188" s="78"/>
      <c r="N188" s="90"/>
      <c r="O188" t="str">
        <f t="shared" si="64"/>
        <v/>
      </c>
      <c r="P188" s="7" t="str">
        <f t="shared" si="65"/>
        <v/>
      </c>
      <c r="Q188" s="3" t="str">
        <f t="shared" si="74"/>
        <v/>
      </c>
      <c r="R188" s="3" t="str">
        <f t="shared" si="75"/>
        <v/>
      </c>
      <c r="S188" s="78"/>
      <c r="T188" s="47"/>
      <c r="V188" s="40" t="str">
        <f t="shared" si="67"/>
        <v/>
      </c>
      <c r="W188" s="51" t="str">
        <f t="shared" si="68"/>
        <v/>
      </c>
      <c r="X188" s="51" t="str">
        <f t="shared" si="69"/>
        <v/>
      </c>
      <c r="AC188" s="80">
        <v>184</v>
      </c>
      <c r="AD188" s="3" t="str">
        <f t="shared" si="70"/>
        <v/>
      </c>
      <c r="AE188" s="3" t="str">
        <f t="shared" si="76"/>
        <v/>
      </c>
      <c r="AF188" s="3" t="str">
        <f t="shared" si="77"/>
        <v/>
      </c>
      <c r="AG188" s="5" t="str">
        <f t="shared" si="71"/>
        <v/>
      </c>
    </row>
    <row r="189" spans="1:33" x14ac:dyDescent="0.3">
      <c r="A189">
        <f t="shared" si="58"/>
        <v>0</v>
      </c>
      <c r="B189">
        <f t="shared" si="59"/>
        <v>0</v>
      </c>
      <c r="C189">
        <f t="shared" si="60"/>
        <v>0</v>
      </c>
      <c r="D189" s="46">
        <f>Anmeldung!A189</f>
        <v>185</v>
      </c>
      <c r="E189" s="42" t="str">
        <f>IF(Anmeldung!B189=0,"",(Anmeldung!B189))</f>
        <v/>
      </c>
      <c r="F189" s="42" t="str">
        <f>IF(Anmeldung!C189=0,"",Anmeldung!C189)</f>
        <v/>
      </c>
      <c r="G189" s="84" t="e">
        <f>IF(VLOOKUP(F189,Anmeldung!C189:D388,2,FALSE)=0," ",VLOOKUP(F189,Anmeldung!C189:D388,2,FALSE))</f>
        <v>#N/A</v>
      </c>
      <c r="H189" s="90"/>
      <c r="I189" t="str">
        <f t="shared" si="61"/>
        <v/>
      </c>
      <c r="J189" s="7" t="str">
        <f t="shared" si="62"/>
        <v/>
      </c>
      <c r="K189" s="3" t="str">
        <f t="shared" si="72"/>
        <v/>
      </c>
      <c r="L189" s="3" t="str">
        <f t="shared" si="73"/>
        <v/>
      </c>
      <c r="M189" s="78"/>
      <c r="N189" s="90"/>
      <c r="O189" t="str">
        <f t="shared" si="64"/>
        <v/>
      </c>
      <c r="P189" s="7" t="str">
        <f t="shared" si="65"/>
        <v/>
      </c>
      <c r="Q189" s="3" t="str">
        <f t="shared" si="74"/>
        <v/>
      </c>
      <c r="R189" s="3" t="str">
        <f t="shared" si="75"/>
        <v/>
      </c>
      <c r="S189" s="78"/>
      <c r="T189" s="47"/>
      <c r="V189" s="40" t="str">
        <f t="shared" si="67"/>
        <v/>
      </c>
      <c r="W189" s="51" t="str">
        <f t="shared" si="68"/>
        <v/>
      </c>
      <c r="X189" s="51" t="str">
        <f t="shared" si="69"/>
        <v/>
      </c>
      <c r="AC189" s="80">
        <v>185</v>
      </c>
      <c r="AD189" s="3" t="str">
        <f t="shared" si="70"/>
        <v/>
      </c>
      <c r="AE189" s="3" t="str">
        <f t="shared" si="76"/>
        <v/>
      </c>
      <c r="AF189" s="3" t="str">
        <f t="shared" si="77"/>
        <v/>
      </c>
      <c r="AG189" s="5" t="str">
        <f t="shared" si="71"/>
        <v/>
      </c>
    </row>
    <row r="190" spans="1:33" x14ac:dyDescent="0.3">
      <c r="A190">
        <f t="shared" si="58"/>
        <v>0</v>
      </c>
      <c r="B190">
        <f t="shared" si="59"/>
        <v>0</v>
      </c>
      <c r="C190">
        <f t="shared" si="60"/>
        <v>0</v>
      </c>
      <c r="D190" s="46">
        <f>Anmeldung!A190</f>
        <v>186</v>
      </c>
      <c r="E190" s="42" t="str">
        <f>IF(Anmeldung!B190=0,"",(Anmeldung!B190))</f>
        <v/>
      </c>
      <c r="F190" s="42" t="str">
        <f>IF(Anmeldung!C190=0,"",Anmeldung!C190)</f>
        <v/>
      </c>
      <c r="G190" s="84" t="e">
        <f>IF(VLOOKUP(F190,Anmeldung!C190:D389,2,FALSE)=0," ",VLOOKUP(F190,Anmeldung!C190:D389,2,FALSE))</f>
        <v>#N/A</v>
      </c>
      <c r="H190" s="90"/>
      <c r="I190" t="str">
        <f t="shared" si="61"/>
        <v/>
      </c>
      <c r="J190" s="7" t="str">
        <f t="shared" si="62"/>
        <v/>
      </c>
      <c r="K190" s="3" t="str">
        <f t="shared" si="72"/>
        <v/>
      </c>
      <c r="L190" s="3" t="str">
        <f t="shared" si="73"/>
        <v/>
      </c>
      <c r="M190" s="78"/>
      <c r="N190" s="90"/>
      <c r="O190" t="str">
        <f t="shared" si="64"/>
        <v/>
      </c>
      <c r="P190" s="7" t="str">
        <f t="shared" si="65"/>
        <v/>
      </c>
      <c r="Q190" s="3" t="str">
        <f t="shared" si="74"/>
        <v/>
      </c>
      <c r="R190" s="3" t="str">
        <f t="shared" si="75"/>
        <v/>
      </c>
      <c r="S190" s="78"/>
      <c r="T190" s="47"/>
      <c r="V190" s="40" t="str">
        <f t="shared" si="67"/>
        <v/>
      </c>
      <c r="W190" s="51" t="str">
        <f t="shared" si="68"/>
        <v/>
      </c>
      <c r="X190" s="51" t="str">
        <f t="shared" si="69"/>
        <v/>
      </c>
      <c r="AC190" s="80">
        <v>186</v>
      </c>
      <c r="AD190" s="3" t="str">
        <f t="shared" si="70"/>
        <v/>
      </c>
      <c r="AE190" s="3" t="str">
        <f t="shared" si="76"/>
        <v/>
      </c>
      <c r="AF190" s="3" t="str">
        <f t="shared" si="77"/>
        <v/>
      </c>
      <c r="AG190" s="5" t="str">
        <f t="shared" si="71"/>
        <v/>
      </c>
    </row>
    <row r="191" spans="1:33" x14ac:dyDescent="0.3">
      <c r="A191">
        <f t="shared" si="58"/>
        <v>0</v>
      </c>
      <c r="B191">
        <f t="shared" si="59"/>
        <v>0</v>
      </c>
      <c r="C191">
        <f t="shared" si="60"/>
        <v>0</v>
      </c>
      <c r="D191" s="46">
        <f>Anmeldung!A191</f>
        <v>187</v>
      </c>
      <c r="E191" s="42" t="str">
        <f>IF(Anmeldung!B191=0,"",(Anmeldung!B191))</f>
        <v/>
      </c>
      <c r="F191" s="42" t="str">
        <f>IF(Anmeldung!C191=0,"",Anmeldung!C191)</f>
        <v/>
      </c>
      <c r="G191" s="84" t="e">
        <f>IF(VLOOKUP(F191,Anmeldung!C191:D390,2,FALSE)=0," ",VLOOKUP(F191,Anmeldung!C191:D390,2,FALSE))</f>
        <v>#N/A</v>
      </c>
      <c r="H191" s="90"/>
      <c r="I191" t="str">
        <f t="shared" si="61"/>
        <v/>
      </c>
      <c r="J191" s="7" t="str">
        <f t="shared" si="62"/>
        <v/>
      </c>
      <c r="K191" s="3" t="str">
        <f t="shared" si="72"/>
        <v/>
      </c>
      <c r="L191" s="3" t="str">
        <f t="shared" si="73"/>
        <v/>
      </c>
      <c r="M191" s="78"/>
      <c r="N191" s="90"/>
      <c r="O191" t="str">
        <f t="shared" si="64"/>
        <v/>
      </c>
      <c r="P191" s="7" t="str">
        <f t="shared" si="65"/>
        <v/>
      </c>
      <c r="Q191" s="3" t="str">
        <f t="shared" si="74"/>
        <v/>
      </c>
      <c r="R191" s="3" t="str">
        <f t="shared" si="75"/>
        <v/>
      </c>
      <c r="S191" s="78"/>
      <c r="T191" s="47"/>
      <c r="V191" s="40" t="str">
        <f t="shared" si="67"/>
        <v/>
      </c>
      <c r="W191" s="51" t="str">
        <f t="shared" si="68"/>
        <v/>
      </c>
      <c r="X191" s="51" t="str">
        <f t="shared" si="69"/>
        <v/>
      </c>
      <c r="AC191" s="80">
        <v>187</v>
      </c>
      <c r="AD191" s="3" t="str">
        <f t="shared" si="70"/>
        <v/>
      </c>
      <c r="AE191" s="3" t="str">
        <f t="shared" si="76"/>
        <v/>
      </c>
      <c r="AF191" s="3" t="str">
        <f t="shared" si="77"/>
        <v/>
      </c>
      <c r="AG191" s="5" t="str">
        <f t="shared" si="71"/>
        <v/>
      </c>
    </row>
    <row r="192" spans="1:33" x14ac:dyDescent="0.3">
      <c r="A192">
        <f t="shared" si="58"/>
        <v>0</v>
      </c>
      <c r="B192">
        <f t="shared" si="59"/>
        <v>0</v>
      </c>
      <c r="C192">
        <f t="shared" si="60"/>
        <v>0</v>
      </c>
      <c r="D192" s="46">
        <f>Anmeldung!A192</f>
        <v>188</v>
      </c>
      <c r="E192" s="42" t="str">
        <f>IF(Anmeldung!B192=0,"",(Anmeldung!B192))</f>
        <v/>
      </c>
      <c r="F192" s="42" t="str">
        <f>IF(Anmeldung!C192=0,"",Anmeldung!C192)</f>
        <v/>
      </c>
      <c r="G192" s="84" t="e">
        <f>IF(VLOOKUP(F192,Anmeldung!C192:D391,2,FALSE)=0," ",VLOOKUP(F192,Anmeldung!C192:D391,2,FALSE))</f>
        <v>#N/A</v>
      </c>
      <c r="H192" s="90"/>
      <c r="I192" t="str">
        <f t="shared" si="61"/>
        <v/>
      </c>
      <c r="J192" s="7" t="str">
        <f t="shared" si="62"/>
        <v/>
      </c>
      <c r="K192" s="3" t="str">
        <f t="shared" si="72"/>
        <v/>
      </c>
      <c r="L192" s="3" t="str">
        <f t="shared" si="73"/>
        <v/>
      </c>
      <c r="M192" s="78"/>
      <c r="N192" s="90"/>
      <c r="O192" t="str">
        <f t="shared" si="64"/>
        <v/>
      </c>
      <c r="P192" s="7" t="str">
        <f t="shared" si="65"/>
        <v/>
      </c>
      <c r="Q192" s="3" t="str">
        <f t="shared" si="74"/>
        <v/>
      </c>
      <c r="R192" s="3" t="str">
        <f t="shared" si="75"/>
        <v/>
      </c>
      <c r="S192" s="78"/>
      <c r="T192" s="47"/>
      <c r="V192" s="40" t="str">
        <f t="shared" si="67"/>
        <v/>
      </c>
      <c r="W192" s="51" t="str">
        <f t="shared" si="68"/>
        <v/>
      </c>
      <c r="X192" s="51" t="str">
        <f t="shared" si="69"/>
        <v/>
      </c>
      <c r="AC192" s="80">
        <v>188</v>
      </c>
      <c r="AD192" s="3" t="str">
        <f t="shared" si="70"/>
        <v/>
      </c>
      <c r="AE192" s="3" t="str">
        <f t="shared" si="76"/>
        <v/>
      </c>
      <c r="AF192" s="3" t="str">
        <f t="shared" si="77"/>
        <v/>
      </c>
      <c r="AG192" s="5" t="str">
        <f t="shared" si="71"/>
        <v/>
      </c>
    </row>
    <row r="193" spans="1:33" x14ac:dyDescent="0.3">
      <c r="A193">
        <f t="shared" si="58"/>
        <v>0</v>
      </c>
      <c r="B193">
        <f t="shared" si="59"/>
        <v>0</v>
      </c>
      <c r="C193">
        <f t="shared" si="60"/>
        <v>0</v>
      </c>
      <c r="D193" s="46">
        <f>Anmeldung!A193</f>
        <v>189</v>
      </c>
      <c r="E193" s="42" t="str">
        <f>IF(Anmeldung!B193=0,"",(Anmeldung!B193))</f>
        <v/>
      </c>
      <c r="F193" s="42" t="str">
        <f>IF(Anmeldung!C193=0,"",Anmeldung!C193)</f>
        <v/>
      </c>
      <c r="G193" s="84" t="e">
        <f>IF(VLOOKUP(F193,Anmeldung!C193:D392,2,FALSE)=0," ",VLOOKUP(F193,Anmeldung!C193:D392,2,FALSE))</f>
        <v>#N/A</v>
      </c>
      <c r="H193" s="90"/>
      <c r="I193" t="str">
        <f t="shared" si="61"/>
        <v/>
      </c>
      <c r="J193" s="7" t="str">
        <f t="shared" si="62"/>
        <v/>
      </c>
      <c r="K193" s="3" t="str">
        <f t="shared" si="72"/>
        <v/>
      </c>
      <c r="L193" s="3" t="str">
        <f t="shared" si="73"/>
        <v/>
      </c>
      <c r="M193" s="78"/>
      <c r="N193" s="90"/>
      <c r="O193" t="str">
        <f t="shared" si="64"/>
        <v/>
      </c>
      <c r="P193" s="7" t="str">
        <f t="shared" si="65"/>
        <v/>
      </c>
      <c r="Q193" s="3" t="str">
        <f t="shared" si="74"/>
        <v/>
      </c>
      <c r="R193" s="3" t="str">
        <f t="shared" si="75"/>
        <v/>
      </c>
      <c r="S193" s="78"/>
      <c r="T193" s="47"/>
      <c r="V193" s="40" t="str">
        <f t="shared" si="67"/>
        <v/>
      </c>
      <c r="W193" s="51" t="str">
        <f t="shared" si="68"/>
        <v/>
      </c>
      <c r="X193" s="51" t="str">
        <f t="shared" si="69"/>
        <v/>
      </c>
      <c r="AC193" s="80">
        <v>189</v>
      </c>
      <c r="AD193" s="3" t="str">
        <f t="shared" si="70"/>
        <v/>
      </c>
      <c r="AE193" s="3" t="str">
        <f t="shared" si="76"/>
        <v/>
      </c>
      <c r="AF193" s="3" t="str">
        <f t="shared" si="77"/>
        <v/>
      </c>
      <c r="AG193" s="5" t="str">
        <f t="shared" si="71"/>
        <v/>
      </c>
    </row>
    <row r="194" spans="1:33" x14ac:dyDescent="0.3">
      <c r="A194">
        <f t="shared" si="58"/>
        <v>0</v>
      </c>
      <c r="B194">
        <f t="shared" si="59"/>
        <v>0</v>
      </c>
      <c r="C194">
        <f t="shared" si="60"/>
        <v>0</v>
      </c>
      <c r="D194" s="46">
        <f>Anmeldung!A194</f>
        <v>190</v>
      </c>
      <c r="E194" s="42" t="str">
        <f>IF(Anmeldung!B194=0,"",(Anmeldung!B194))</f>
        <v/>
      </c>
      <c r="F194" s="42" t="str">
        <f>IF(Anmeldung!C194=0,"",Anmeldung!C194)</f>
        <v/>
      </c>
      <c r="G194" s="84" t="e">
        <f>IF(VLOOKUP(F194,Anmeldung!C194:D393,2,FALSE)=0," ",VLOOKUP(F194,Anmeldung!C194:D393,2,FALSE))</f>
        <v>#N/A</v>
      </c>
      <c r="H194" s="90"/>
      <c r="I194" t="str">
        <f t="shared" si="61"/>
        <v/>
      </c>
      <c r="J194" s="7" t="str">
        <f t="shared" si="62"/>
        <v/>
      </c>
      <c r="K194" s="3" t="str">
        <f t="shared" si="72"/>
        <v/>
      </c>
      <c r="L194" s="3" t="str">
        <f t="shared" si="73"/>
        <v/>
      </c>
      <c r="M194" s="78"/>
      <c r="N194" s="90"/>
      <c r="O194" t="str">
        <f t="shared" si="64"/>
        <v/>
      </c>
      <c r="P194" s="7" t="str">
        <f t="shared" si="65"/>
        <v/>
      </c>
      <c r="Q194" s="3" t="str">
        <f t="shared" si="74"/>
        <v/>
      </c>
      <c r="R194" s="3" t="str">
        <f t="shared" si="75"/>
        <v/>
      </c>
      <c r="S194" s="78"/>
      <c r="T194" s="47"/>
      <c r="V194" s="40" t="str">
        <f t="shared" si="67"/>
        <v/>
      </c>
      <c r="W194" s="51" t="str">
        <f t="shared" si="68"/>
        <v/>
      </c>
      <c r="X194" s="51" t="str">
        <f t="shared" si="69"/>
        <v/>
      </c>
      <c r="AC194" s="80">
        <v>190</v>
      </c>
      <c r="AD194" s="3" t="str">
        <f t="shared" si="70"/>
        <v/>
      </c>
      <c r="AE194" s="3" t="str">
        <f t="shared" si="76"/>
        <v/>
      </c>
      <c r="AF194" s="3" t="str">
        <f t="shared" si="77"/>
        <v/>
      </c>
      <c r="AG194" s="5" t="str">
        <f t="shared" si="71"/>
        <v/>
      </c>
    </row>
    <row r="195" spans="1:33" x14ac:dyDescent="0.3">
      <c r="A195">
        <f t="shared" si="58"/>
        <v>0</v>
      </c>
      <c r="B195">
        <f t="shared" si="59"/>
        <v>0</v>
      </c>
      <c r="C195">
        <f t="shared" si="60"/>
        <v>0</v>
      </c>
      <c r="D195" s="46">
        <f>Anmeldung!A195</f>
        <v>191</v>
      </c>
      <c r="E195" s="42" t="str">
        <f>IF(Anmeldung!B195=0,"",(Anmeldung!B195))</f>
        <v/>
      </c>
      <c r="F195" s="42" t="str">
        <f>IF(Anmeldung!C195=0,"",Anmeldung!C195)</f>
        <v/>
      </c>
      <c r="G195" s="84" t="e">
        <f>IF(VLOOKUP(F195,Anmeldung!C195:D394,2,FALSE)=0," ",VLOOKUP(F195,Anmeldung!C195:D394,2,FALSE))</f>
        <v>#N/A</v>
      </c>
      <c r="H195" s="90"/>
      <c r="I195" t="str">
        <f t="shared" si="61"/>
        <v/>
      </c>
      <c r="J195" s="7" t="str">
        <f t="shared" si="62"/>
        <v/>
      </c>
      <c r="K195" s="3" t="str">
        <f t="shared" si="72"/>
        <v/>
      </c>
      <c r="L195" s="3" t="str">
        <f t="shared" si="73"/>
        <v/>
      </c>
      <c r="M195" s="78"/>
      <c r="N195" s="90"/>
      <c r="O195" t="str">
        <f t="shared" si="64"/>
        <v/>
      </c>
      <c r="P195" s="7" t="str">
        <f t="shared" si="65"/>
        <v/>
      </c>
      <c r="Q195" s="3" t="str">
        <f t="shared" si="74"/>
        <v/>
      </c>
      <c r="R195" s="3" t="str">
        <f t="shared" si="75"/>
        <v/>
      </c>
      <c r="S195" s="78"/>
      <c r="T195" s="47"/>
      <c r="V195" s="40" t="str">
        <f t="shared" si="67"/>
        <v/>
      </c>
      <c r="W195" s="51" t="str">
        <f t="shared" si="68"/>
        <v/>
      </c>
      <c r="X195" s="51" t="str">
        <f t="shared" si="69"/>
        <v/>
      </c>
      <c r="AC195" s="80">
        <v>191</v>
      </c>
      <c r="AD195" s="3" t="str">
        <f t="shared" si="70"/>
        <v/>
      </c>
      <c r="AE195" s="3" t="str">
        <f t="shared" si="76"/>
        <v/>
      </c>
      <c r="AF195" s="3" t="str">
        <f t="shared" si="77"/>
        <v/>
      </c>
      <c r="AG195" s="5" t="str">
        <f t="shared" si="71"/>
        <v/>
      </c>
    </row>
    <row r="196" spans="1:33" x14ac:dyDescent="0.3">
      <c r="A196">
        <f t="shared" si="58"/>
        <v>0</v>
      </c>
      <c r="B196">
        <f t="shared" si="59"/>
        <v>0</v>
      </c>
      <c r="C196">
        <f t="shared" si="60"/>
        <v>0</v>
      </c>
      <c r="D196" s="46">
        <f>Anmeldung!A196</f>
        <v>192</v>
      </c>
      <c r="E196" s="42" t="str">
        <f>IF(Anmeldung!B196=0,"",(Anmeldung!B196))</f>
        <v/>
      </c>
      <c r="F196" s="42" t="str">
        <f>IF(Anmeldung!C196=0,"",Anmeldung!C196)</f>
        <v/>
      </c>
      <c r="G196" s="84" t="e">
        <f>IF(VLOOKUP(F196,Anmeldung!C196:D395,2,FALSE)=0," ",VLOOKUP(F196,Anmeldung!C196:D395,2,FALSE))</f>
        <v>#N/A</v>
      </c>
      <c r="H196" s="90"/>
      <c r="I196" t="str">
        <f t="shared" si="61"/>
        <v/>
      </c>
      <c r="J196" s="7" t="str">
        <f t="shared" si="62"/>
        <v/>
      </c>
      <c r="K196" s="3" t="str">
        <f t="shared" si="72"/>
        <v/>
      </c>
      <c r="L196" s="3" t="str">
        <f t="shared" si="73"/>
        <v/>
      </c>
      <c r="M196" s="78"/>
      <c r="N196" s="90"/>
      <c r="O196" t="str">
        <f t="shared" si="64"/>
        <v/>
      </c>
      <c r="P196" s="7" t="str">
        <f t="shared" si="65"/>
        <v/>
      </c>
      <c r="Q196" s="3" t="str">
        <f t="shared" si="74"/>
        <v/>
      </c>
      <c r="R196" s="3" t="str">
        <f t="shared" si="75"/>
        <v/>
      </c>
      <c r="S196" s="78"/>
      <c r="T196" s="47"/>
      <c r="V196" s="40" t="str">
        <f t="shared" si="67"/>
        <v/>
      </c>
      <c r="W196" s="51" t="str">
        <f t="shared" si="68"/>
        <v/>
      </c>
      <c r="X196" s="51" t="str">
        <f t="shared" si="69"/>
        <v/>
      </c>
      <c r="AC196" s="80">
        <v>192</v>
      </c>
      <c r="AD196" s="3" t="str">
        <f t="shared" si="70"/>
        <v/>
      </c>
      <c r="AE196" s="3" t="str">
        <f t="shared" si="76"/>
        <v/>
      </c>
      <c r="AF196" s="3" t="str">
        <f t="shared" si="77"/>
        <v/>
      </c>
      <c r="AG196" s="5" t="str">
        <f t="shared" si="71"/>
        <v/>
      </c>
    </row>
    <row r="197" spans="1:33" x14ac:dyDescent="0.3">
      <c r="A197">
        <f t="shared" si="58"/>
        <v>0</v>
      </c>
      <c r="B197">
        <f t="shared" si="59"/>
        <v>0</v>
      </c>
      <c r="C197">
        <f t="shared" si="60"/>
        <v>0</v>
      </c>
      <c r="D197" s="46">
        <f>Anmeldung!A197</f>
        <v>193</v>
      </c>
      <c r="E197" s="42" t="str">
        <f>IF(Anmeldung!B197=0,"",(Anmeldung!B197))</f>
        <v/>
      </c>
      <c r="F197" s="42" t="str">
        <f>IF(Anmeldung!C197=0,"",Anmeldung!C197)</f>
        <v/>
      </c>
      <c r="G197" s="84" t="e">
        <f>IF(VLOOKUP(F197,Anmeldung!C197:D396,2,FALSE)=0," ",VLOOKUP(F197,Anmeldung!C197:D396,2,FALSE))</f>
        <v>#N/A</v>
      </c>
      <c r="H197" s="90"/>
      <c r="I197" t="str">
        <f t="shared" si="61"/>
        <v/>
      </c>
      <c r="J197" s="7" t="str">
        <f t="shared" si="62"/>
        <v/>
      </c>
      <c r="K197" s="3" t="str">
        <f t="shared" ref="K197:K204" si="78">IFERROR(VLOOKUP(J197,D$5:E$204,2,FALSE),"")</f>
        <v/>
      </c>
      <c r="L197" s="3" t="str">
        <f t="shared" ref="L197:L204" si="79">IFERROR(VLOOKUP(J197,D$5:F$204,3,FALSE),"")</f>
        <v/>
      </c>
      <c r="M197" s="78"/>
      <c r="N197" s="90"/>
      <c r="O197" t="str">
        <f t="shared" si="64"/>
        <v/>
      </c>
      <c r="P197" s="7" t="str">
        <f t="shared" si="65"/>
        <v/>
      </c>
      <c r="Q197" s="3" t="str">
        <f t="shared" ref="Q197:Q204" si="80">IFERROR(VLOOKUP(P197,J$5:K$204,2,FALSE),"")</f>
        <v/>
      </c>
      <c r="R197" s="3" t="str">
        <f t="shared" ref="R197:R204" si="81">IFERROR(VLOOKUP(P197,J$5:L$204,3,FALSE),"")</f>
        <v/>
      </c>
      <c r="S197" s="78"/>
      <c r="T197" s="47"/>
      <c r="V197" s="40" t="str">
        <f t="shared" si="67"/>
        <v/>
      </c>
      <c r="W197" s="51" t="str">
        <f t="shared" si="68"/>
        <v/>
      </c>
      <c r="X197" s="51" t="str">
        <f t="shared" si="69"/>
        <v/>
      </c>
      <c r="AC197" s="80">
        <v>193</v>
      </c>
      <c r="AD197" s="3" t="str">
        <f t="shared" si="70"/>
        <v/>
      </c>
      <c r="AE197" s="3" t="str">
        <f t="shared" ref="AE197:AE204" si="82">IFERROR(VLOOKUP(AD197,D$5:E$204,2,FALSE),"")</f>
        <v/>
      </c>
      <c r="AF197" s="3" t="str">
        <f t="shared" ref="AF197:AF204" si="83">IFERROR(VLOOKUP(AD197,D$5:F$205,3,FALSE),"")</f>
        <v/>
      </c>
      <c r="AG197" s="5" t="str">
        <f t="shared" si="71"/>
        <v/>
      </c>
    </row>
    <row r="198" spans="1:33" x14ac:dyDescent="0.3">
      <c r="A198">
        <f t="shared" ref="A198:A204" si="84">H198*1000</f>
        <v>0</v>
      </c>
      <c r="B198">
        <f t="shared" ref="B198:B204" si="85">N198*1000</f>
        <v>0</v>
      </c>
      <c r="C198">
        <f t="shared" ref="C198:C204" si="86">T198*1000</f>
        <v>0</v>
      </c>
      <c r="D198" s="46">
        <f>Anmeldung!A198</f>
        <v>194</v>
      </c>
      <c r="E198" s="42" t="str">
        <f>IF(Anmeldung!B198=0,"",(Anmeldung!B198))</f>
        <v/>
      </c>
      <c r="F198" s="42" t="str">
        <f>IF(Anmeldung!C198=0,"",Anmeldung!C198)</f>
        <v/>
      </c>
      <c r="G198" s="84" t="e">
        <f>IF(VLOOKUP(F198,Anmeldung!C198:D397,2,FALSE)=0," ",VLOOKUP(F198,Anmeldung!C198:D397,2,FALSE))</f>
        <v>#N/A</v>
      </c>
      <c r="H198" s="90"/>
      <c r="I198" t="str">
        <f t="shared" ref="I198:I204" si="87">IFERROR(VLOOKUP(2000,A198:D198,4,FALSE),"")</f>
        <v/>
      </c>
      <c r="J198" s="7" t="str">
        <f t="shared" ref="J198:J204" si="88">IFERROR(SMALL(I$5:I$204,(ROW(I194))),"")</f>
        <v/>
      </c>
      <c r="K198" s="3" t="str">
        <f t="shared" si="78"/>
        <v/>
      </c>
      <c r="L198" s="3" t="str">
        <f t="shared" si="79"/>
        <v/>
      </c>
      <c r="M198" s="78"/>
      <c r="N198" s="90"/>
      <c r="O198" t="str">
        <f t="shared" ref="O198:O204" si="89">IFERROR(VLOOKUP(2000,B198:J198,9,FALSE),"")</f>
        <v/>
      </c>
      <c r="P198" s="7" t="str">
        <f t="shared" ref="P198:P204" si="90">IFERROR(SMALL(O$5:O$204,(ROW(O194))),"")</f>
        <v/>
      </c>
      <c r="Q198" s="3" t="str">
        <f t="shared" si="80"/>
        <v/>
      </c>
      <c r="R198" s="3" t="str">
        <f t="shared" si="81"/>
        <v/>
      </c>
      <c r="S198" s="78"/>
      <c r="T198" s="47"/>
      <c r="V198" s="40" t="str">
        <f t="shared" ref="V198:V261" si="91">IFERROR(VLOOKUP(1000,A198:D198,4,FALSE),"")</f>
        <v/>
      </c>
      <c r="W198" s="51" t="str">
        <f t="shared" ref="W198:W261" si="92">IFERROR(VLOOKUP(1000,B198:J198,9,FALSE),"")</f>
        <v/>
      </c>
      <c r="X198" s="51" t="str">
        <f t="shared" ref="X198:X261" si="93">IFERROR(VLOOKUP(1000,C198:P198,14,FALSE),"")</f>
        <v/>
      </c>
      <c r="AC198" s="80">
        <v>194</v>
      </c>
      <c r="AD198" s="3" t="str">
        <f t="shared" ref="AD198:AD204" si="94">IFERROR(SMALL(V$5:X$605,ROW(AC194)),"")</f>
        <v/>
      </c>
      <c r="AE198" s="3" t="str">
        <f t="shared" si="82"/>
        <v/>
      </c>
      <c r="AF198" s="3" t="str">
        <f t="shared" si="83"/>
        <v/>
      </c>
      <c r="AG198" s="5" t="str">
        <f t="shared" ref="AG198:AG204" si="95">IFERROR(VLOOKUP(AD198,D$5:G$205,4,FALSE),"")</f>
        <v/>
      </c>
    </row>
    <row r="199" spans="1:33" x14ac:dyDescent="0.3">
      <c r="A199">
        <f t="shared" si="84"/>
        <v>0</v>
      </c>
      <c r="B199">
        <f t="shared" si="85"/>
        <v>0</v>
      </c>
      <c r="C199">
        <f t="shared" si="86"/>
        <v>0</v>
      </c>
      <c r="D199" s="46">
        <f>Anmeldung!A199</f>
        <v>195</v>
      </c>
      <c r="E199" s="42" t="str">
        <f>IF(Anmeldung!B199=0,"",(Anmeldung!B199))</f>
        <v/>
      </c>
      <c r="F199" s="42" t="str">
        <f>IF(Anmeldung!C199=0,"",Anmeldung!C199)</f>
        <v/>
      </c>
      <c r="G199" s="84" t="e">
        <f>IF(VLOOKUP(F199,Anmeldung!C199:D398,2,FALSE)=0," ",VLOOKUP(F199,Anmeldung!C199:D398,2,FALSE))</f>
        <v>#N/A</v>
      </c>
      <c r="H199" s="90"/>
      <c r="I199" t="str">
        <f t="shared" si="87"/>
        <v/>
      </c>
      <c r="J199" s="7" t="str">
        <f t="shared" si="88"/>
        <v/>
      </c>
      <c r="K199" s="3" t="str">
        <f t="shared" si="78"/>
        <v/>
      </c>
      <c r="L199" s="3" t="str">
        <f t="shared" si="79"/>
        <v/>
      </c>
      <c r="M199" s="78"/>
      <c r="N199" s="90"/>
      <c r="O199" t="str">
        <f t="shared" si="89"/>
        <v/>
      </c>
      <c r="P199" s="7" t="str">
        <f t="shared" si="90"/>
        <v/>
      </c>
      <c r="Q199" s="3" t="str">
        <f t="shared" si="80"/>
        <v/>
      </c>
      <c r="R199" s="3" t="str">
        <f t="shared" si="81"/>
        <v/>
      </c>
      <c r="S199" s="78"/>
      <c r="T199" s="47"/>
      <c r="V199" s="40" t="str">
        <f t="shared" si="91"/>
        <v/>
      </c>
      <c r="W199" s="51" t="str">
        <f t="shared" si="92"/>
        <v/>
      </c>
      <c r="X199" s="51" t="str">
        <f t="shared" si="93"/>
        <v/>
      </c>
      <c r="AC199" s="80">
        <v>195</v>
      </c>
      <c r="AD199" s="3" t="str">
        <f t="shared" si="94"/>
        <v/>
      </c>
      <c r="AE199" s="3" t="str">
        <f t="shared" si="82"/>
        <v/>
      </c>
      <c r="AF199" s="3" t="str">
        <f t="shared" si="83"/>
        <v/>
      </c>
      <c r="AG199" s="5" t="str">
        <f t="shared" si="95"/>
        <v/>
      </c>
    </row>
    <row r="200" spans="1:33" x14ac:dyDescent="0.3">
      <c r="A200">
        <f t="shared" si="84"/>
        <v>0</v>
      </c>
      <c r="B200">
        <f t="shared" si="85"/>
        <v>0</v>
      </c>
      <c r="C200">
        <f t="shared" si="86"/>
        <v>0</v>
      </c>
      <c r="D200" s="46">
        <f>Anmeldung!A200</f>
        <v>196</v>
      </c>
      <c r="E200" s="42" t="str">
        <f>IF(Anmeldung!B200=0,"",(Anmeldung!B200))</f>
        <v/>
      </c>
      <c r="F200" s="42" t="str">
        <f>IF(Anmeldung!C200=0,"",Anmeldung!C200)</f>
        <v/>
      </c>
      <c r="G200" s="84" t="e">
        <f>IF(VLOOKUP(F200,Anmeldung!C200:D399,2,FALSE)=0," ",VLOOKUP(F200,Anmeldung!C200:D399,2,FALSE))</f>
        <v>#N/A</v>
      </c>
      <c r="H200" s="90"/>
      <c r="I200" t="str">
        <f t="shared" si="87"/>
        <v/>
      </c>
      <c r="J200" s="7" t="str">
        <f t="shared" si="88"/>
        <v/>
      </c>
      <c r="K200" s="3" t="str">
        <f t="shared" si="78"/>
        <v/>
      </c>
      <c r="L200" s="3" t="str">
        <f t="shared" si="79"/>
        <v/>
      </c>
      <c r="M200" s="78"/>
      <c r="N200" s="90"/>
      <c r="O200" t="str">
        <f t="shared" si="89"/>
        <v/>
      </c>
      <c r="P200" s="7" t="str">
        <f t="shared" si="90"/>
        <v/>
      </c>
      <c r="Q200" s="3" t="str">
        <f t="shared" si="80"/>
        <v/>
      </c>
      <c r="R200" s="3" t="str">
        <f t="shared" si="81"/>
        <v/>
      </c>
      <c r="S200" s="78"/>
      <c r="T200" s="47"/>
      <c r="V200" s="40" t="str">
        <f t="shared" si="91"/>
        <v/>
      </c>
      <c r="W200" s="51" t="str">
        <f t="shared" si="92"/>
        <v/>
      </c>
      <c r="X200" s="51" t="str">
        <f t="shared" si="93"/>
        <v/>
      </c>
      <c r="AC200" s="80">
        <v>196</v>
      </c>
      <c r="AD200" s="3" t="str">
        <f t="shared" si="94"/>
        <v/>
      </c>
      <c r="AE200" s="3" t="str">
        <f t="shared" si="82"/>
        <v/>
      </c>
      <c r="AF200" s="3" t="str">
        <f t="shared" si="83"/>
        <v/>
      </c>
      <c r="AG200" s="5" t="str">
        <f t="shared" si="95"/>
        <v/>
      </c>
    </row>
    <row r="201" spans="1:33" x14ac:dyDescent="0.3">
      <c r="A201">
        <f t="shared" si="84"/>
        <v>0</v>
      </c>
      <c r="B201">
        <f t="shared" si="85"/>
        <v>0</v>
      </c>
      <c r="C201">
        <f t="shared" si="86"/>
        <v>0</v>
      </c>
      <c r="D201" s="46">
        <f>Anmeldung!A201</f>
        <v>197</v>
      </c>
      <c r="E201" s="42" t="str">
        <f>IF(Anmeldung!B201=0,"",(Anmeldung!B201))</f>
        <v/>
      </c>
      <c r="F201" s="42" t="str">
        <f>IF(Anmeldung!C201=0,"",Anmeldung!C201)</f>
        <v/>
      </c>
      <c r="G201" s="84" t="e">
        <f>IF(VLOOKUP(F201,Anmeldung!C201:D400,2,FALSE)=0," ",VLOOKUP(F201,Anmeldung!C201:D400,2,FALSE))</f>
        <v>#N/A</v>
      </c>
      <c r="H201" s="90"/>
      <c r="I201" t="str">
        <f t="shared" si="87"/>
        <v/>
      </c>
      <c r="J201" s="7" t="str">
        <f t="shared" si="88"/>
        <v/>
      </c>
      <c r="K201" s="3" t="str">
        <f t="shared" si="78"/>
        <v/>
      </c>
      <c r="L201" s="3" t="str">
        <f t="shared" si="79"/>
        <v/>
      </c>
      <c r="M201" s="78"/>
      <c r="N201" s="90"/>
      <c r="O201" t="str">
        <f t="shared" si="89"/>
        <v/>
      </c>
      <c r="P201" s="7" t="str">
        <f t="shared" si="90"/>
        <v/>
      </c>
      <c r="Q201" s="3" t="str">
        <f t="shared" si="80"/>
        <v/>
      </c>
      <c r="R201" s="3" t="str">
        <f t="shared" si="81"/>
        <v/>
      </c>
      <c r="S201" s="78"/>
      <c r="T201" s="47"/>
      <c r="V201" s="40" t="str">
        <f t="shared" si="91"/>
        <v/>
      </c>
      <c r="W201" s="51" t="str">
        <f t="shared" si="92"/>
        <v/>
      </c>
      <c r="X201" s="51" t="str">
        <f t="shared" si="93"/>
        <v/>
      </c>
      <c r="AC201" s="80">
        <v>197</v>
      </c>
      <c r="AD201" s="3" t="str">
        <f t="shared" si="94"/>
        <v/>
      </c>
      <c r="AE201" s="3" t="str">
        <f t="shared" si="82"/>
        <v/>
      </c>
      <c r="AF201" s="3" t="str">
        <f t="shared" si="83"/>
        <v/>
      </c>
      <c r="AG201" s="5" t="str">
        <f t="shared" si="95"/>
        <v/>
      </c>
    </row>
    <row r="202" spans="1:33" x14ac:dyDescent="0.3">
      <c r="A202">
        <f t="shared" si="84"/>
        <v>0</v>
      </c>
      <c r="B202">
        <f t="shared" si="85"/>
        <v>0</v>
      </c>
      <c r="C202">
        <f t="shared" si="86"/>
        <v>0</v>
      </c>
      <c r="D202" s="46">
        <f>Anmeldung!A202</f>
        <v>198</v>
      </c>
      <c r="E202" s="42" t="str">
        <f>IF(Anmeldung!B202=0,"",(Anmeldung!B202))</f>
        <v/>
      </c>
      <c r="F202" s="42" t="str">
        <f>IF(Anmeldung!C202=0,"",Anmeldung!C202)</f>
        <v/>
      </c>
      <c r="G202" s="84" t="e">
        <f>IF(VLOOKUP(F202,Anmeldung!C202:D401,2,FALSE)=0," ",VLOOKUP(F202,Anmeldung!C202:D401,2,FALSE))</f>
        <v>#N/A</v>
      </c>
      <c r="H202" s="90"/>
      <c r="I202" t="str">
        <f t="shared" si="87"/>
        <v/>
      </c>
      <c r="J202" s="7" t="str">
        <f t="shared" si="88"/>
        <v/>
      </c>
      <c r="K202" s="3" t="str">
        <f t="shared" si="78"/>
        <v/>
      </c>
      <c r="L202" s="3" t="str">
        <f t="shared" si="79"/>
        <v/>
      </c>
      <c r="M202" s="78"/>
      <c r="N202" s="90"/>
      <c r="O202" t="str">
        <f t="shared" si="89"/>
        <v/>
      </c>
      <c r="P202" s="7" t="str">
        <f t="shared" si="90"/>
        <v/>
      </c>
      <c r="Q202" s="3" t="str">
        <f t="shared" si="80"/>
        <v/>
      </c>
      <c r="R202" s="3" t="str">
        <f t="shared" si="81"/>
        <v/>
      </c>
      <c r="S202" s="78"/>
      <c r="T202" s="47"/>
      <c r="V202" s="40" t="str">
        <f t="shared" si="91"/>
        <v/>
      </c>
      <c r="W202" s="51" t="str">
        <f t="shared" si="92"/>
        <v/>
      </c>
      <c r="X202" s="51" t="str">
        <f t="shared" si="93"/>
        <v/>
      </c>
      <c r="AC202" s="80">
        <v>198</v>
      </c>
      <c r="AD202" s="3" t="str">
        <f t="shared" si="94"/>
        <v/>
      </c>
      <c r="AE202" s="3" t="str">
        <f t="shared" si="82"/>
        <v/>
      </c>
      <c r="AF202" s="3" t="str">
        <f t="shared" si="83"/>
        <v/>
      </c>
      <c r="AG202" s="5" t="str">
        <f t="shared" si="95"/>
        <v/>
      </c>
    </row>
    <row r="203" spans="1:33" x14ac:dyDescent="0.3">
      <c r="A203">
        <f t="shared" si="84"/>
        <v>0</v>
      </c>
      <c r="B203">
        <f t="shared" si="85"/>
        <v>0</v>
      </c>
      <c r="C203">
        <f t="shared" si="86"/>
        <v>0</v>
      </c>
      <c r="D203" s="46">
        <f>Anmeldung!A203</f>
        <v>199</v>
      </c>
      <c r="E203" s="42" t="str">
        <f>IF(Anmeldung!B203=0,"",(Anmeldung!B203))</f>
        <v/>
      </c>
      <c r="F203" s="42" t="str">
        <f>IF(Anmeldung!C203=0,"",Anmeldung!C203)</f>
        <v/>
      </c>
      <c r="G203" s="84" t="e">
        <f>IF(VLOOKUP(F203,Anmeldung!C203:D402,2,FALSE)=0," ",VLOOKUP(F203,Anmeldung!C203:D402,2,FALSE))</f>
        <v>#N/A</v>
      </c>
      <c r="H203" s="90"/>
      <c r="I203" t="str">
        <f t="shared" si="87"/>
        <v/>
      </c>
      <c r="J203" s="7" t="str">
        <f t="shared" si="88"/>
        <v/>
      </c>
      <c r="K203" s="3" t="str">
        <f t="shared" si="78"/>
        <v/>
      </c>
      <c r="L203" s="3" t="str">
        <f t="shared" si="79"/>
        <v/>
      </c>
      <c r="M203" s="78"/>
      <c r="N203" s="90"/>
      <c r="O203" t="str">
        <f t="shared" si="89"/>
        <v/>
      </c>
      <c r="P203" s="7" t="str">
        <f t="shared" si="90"/>
        <v/>
      </c>
      <c r="Q203" s="3" t="str">
        <f t="shared" si="80"/>
        <v/>
      </c>
      <c r="R203" s="3" t="str">
        <f t="shared" si="81"/>
        <v/>
      </c>
      <c r="S203" s="78"/>
      <c r="T203" s="47"/>
      <c r="V203" s="40" t="str">
        <f t="shared" si="91"/>
        <v/>
      </c>
      <c r="W203" s="51" t="str">
        <f t="shared" si="92"/>
        <v/>
      </c>
      <c r="X203" s="51" t="str">
        <f t="shared" si="93"/>
        <v/>
      </c>
      <c r="AC203" s="80">
        <v>199</v>
      </c>
      <c r="AD203" s="3" t="str">
        <f t="shared" si="94"/>
        <v/>
      </c>
      <c r="AE203" s="3" t="str">
        <f t="shared" si="82"/>
        <v/>
      </c>
      <c r="AF203" s="3" t="str">
        <f t="shared" si="83"/>
        <v/>
      </c>
      <c r="AG203" s="5" t="str">
        <f t="shared" si="95"/>
        <v/>
      </c>
    </row>
    <row r="204" spans="1:33" ht="15" thickBot="1" x14ac:dyDescent="0.35">
      <c r="A204">
        <f t="shared" si="84"/>
        <v>0</v>
      </c>
      <c r="B204">
        <f t="shared" si="85"/>
        <v>0</v>
      </c>
      <c r="C204">
        <f t="shared" si="86"/>
        <v>0</v>
      </c>
      <c r="D204" s="48">
        <f>Anmeldung!A204</f>
        <v>200</v>
      </c>
      <c r="E204" s="42" t="str">
        <f>IF(Anmeldung!B204=0,"",(Anmeldung!B204))</f>
        <v/>
      </c>
      <c r="F204" s="42" t="str">
        <f>IF(Anmeldung!C204=0,"",Anmeldung!C204)</f>
        <v/>
      </c>
      <c r="G204" s="84" t="e">
        <f>IF(VLOOKUP(F204,Anmeldung!C204:D403,2,FALSE)=0," ",VLOOKUP(F204,Anmeldung!C204:D403,2,FALSE))</f>
        <v>#N/A</v>
      </c>
      <c r="H204" s="90"/>
      <c r="I204" t="str">
        <f t="shared" si="87"/>
        <v/>
      </c>
      <c r="J204" s="8" t="str">
        <f t="shared" si="88"/>
        <v/>
      </c>
      <c r="K204" s="4" t="str">
        <f t="shared" si="78"/>
        <v/>
      </c>
      <c r="L204" s="4" t="str">
        <f t="shared" si="79"/>
        <v/>
      </c>
      <c r="M204" s="79"/>
      <c r="N204" s="91"/>
      <c r="O204" t="str">
        <f t="shared" si="89"/>
        <v/>
      </c>
      <c r="P204" s="8" t="str">
        <f t="shared" si="90"/>
        <v/>
      </c>
      <c r="Q204" s="4" t="str">
        <f t="shared" si="80"/>
        <v/>
      </c>
      <c r="R204" s="4" t="str">
        <f t="shared" si="81"/>
        <v/>
      </c>
      <c r="S204" s="79"/>
      <c r="T204" s="49"/>
      <c r="V204" s="40" t="str">
        <f t="shared" si="91"/>
        <v/>
      </c>
      <c r="W204" s="51" t="str">
        <f t="shared" si="92"/>
        <v/>
      </c>
      <c r="X204" s="51" t="str">
        <f t="shared" si="93"/>
        <v/>
      </c>
      <c r="AC204" s="81">
        <v>200</v>
      </c>
      <c r="AD204" s="4" t="str">
        <f t="shared" si="94"/>
        <v/>
      </c>
      <c r="AE204" s="4" t="str">
        <f t="shared" si="82"/>
        <v/>
      </c>
      <c r="AF204" s="4" t="str">
        <f t="shared" si="83"/>
        <v/>
      </c>
      <c r="AG204" s="6" t="str">
        <f t="shared" si="95"/>
        <v/>
      </c>
    </row>
    <row r="205" spans="1:33" x14ac:dyDescent="0.3">
      <c r="V205" s="40" t="str">
        <f t="shared" si="91"/>
        <v/>
      </c>
      <c r="W205" s="51" t="str">
        <f t="shared" si="92"/>
        <v/>
      </c>
      <c r="X205" s="51" t="str">
        <f t="shared" si="93"/>
        <v/>
      </c>
      <c r="AD205" t="str">
        <f t="shared" ref="AD205" si="96">IFERROR(SMALL(V$5:V$605,ROW(AD201)),"")</f>
        <v/>
      </c>
    </row>
    <row r="206" spans="1:33" x14ac:dyDescent="0.3">
      <c r="V206" s="40" t="str">
        <f t="shared" si="91"/>
        <v/>
      </c>
      <c r="W206" s="51" t="str">
        <f t="shared" si="92"/>
        <v/>
      </c>
      <c r="X206" s="51" t="str">
        <f t="shared" si="93"/>
        <v/>
      </c>
    </row>
    <row r="207" spans="1:33" x14ac:dyDescent="0.3">
      <c r="V207" s="40" t="str">
        <f t="shared" si="91"/>
        <v/>
      </c>
      <c r="W207" s="51" t="str">
        <f t="shared" si="92"/>
        <v/>
      </c>
      <c r="X207" s="51" t="str">
        <f t="shared" si="93"/>
        <v/>
      </c>
    </row>
    <row r="208" spans="1:33" x14ac:dyDescent="0.3">
      <c r="V208" s="40" t="str">
        <f t="shared" si="91"/>
        <v/>
      </c>
      <c r="W208" s="51" t="str">
        <f t="shared" si="92"/>
        <v/>
      </c>
      <c r="X208" s="51" t="str">
        <f t="shared" si="93"/>
        <v/>
      </c>
    </row>
    <row r="209" spans="22:24" x14ac:dyDescent="0.3">
      <c r="V209" s="40" t="str">
        <f t="shared" si="91"/>
        <v/>
      </c>
      <c r="W209" s="51" t="str">
        <f t="shared" si="92"/>
        <v/>
      </c>
      <c r="X209" s="51" t="str">
        <f t="shared" si="93"/>
        <v/>
      </c>
    </row>
    <row r="210" spans="22:24" x14ac:dyDescent="0.3">
      <c r="V210" s="40" t="str">
        <f t="shared" si="91"/>
        <v/>
      </c>
      <c r="W210" s="51" t="str">
        <f t="shared" si="92"/>
        <v/>
      </c>
      <c r="X210" s="51" t="str">
        <f t="shared" si="93"/>
        <v/>
      </c>
    </row>
    <row r="211" spans="22:24" x14ac:dyDescent="0.3">
      <c r="V211" s="40" t="str">
        <f t="shared" si="91"/>
        <v/>
      </c>
      <c r="W211" s="51" t="str">
        <f t="shared" si="92"/>
        <v/>
      </c>
      <c r="X211" s="51" t="str">
        <f t="shared" si="93"/>
        <v/>
      </c>
    </row>
    <row r="212" spans="22:24" x14ac:dyDescent="0.3">
      <c r="V212" s="40" t="str">
        <f t="shared" si="91"/>
        <v/>
      </c>
      <c r="W212" s="51" t="str">
        <f t="shared" si="92"/>
        <v/>
      </c>
      <c r="X212" s="51" t="str">
        <f t="shared" si="93"/>
        <v/>
      </c>
    </row>
    <row r="213" spans="22:24" x14ac:dyDescent="0.3">
      <c r="V213" s="40" t="str">
        <f t="shared" si="91"/>
        <v/>
      </c>
      <c r="W213" s="51" t="str">
        <f t="shared" si="92"/>
        <v/>
      </c>
      <c r="X213" s="51" t="str">
        <f t="shared" si="93"/>
        <v/>
      </c>
    </row>
    <row r="214" spans="22:24" x14ac:dyDescent="0.3">
      <c r="V214" s="40" t="str">
        <f t="shared" si="91"/>
        <v/>
      </c>
      <c r="W214" s="51" t="str">
        <f t="shared" si="92"/>
        <v/>
      </c>
      <c r="X214" s="51" t="str">
        <f t="shared" si="93"/>
        <v/>
      </c>
    </row>
    <row r="215" spans="22:24" x14ac:dyDescent="0.3">
      <c r="V215" s="40" t="str">
        <f t="shared" si="91"/>
        <v/>
      </c>
      <c r="W215" s="51" t="str">
        <f t="shared" si="92"/>
        <v/>
      </c>
      <c r="X215" s="51" t="str">
        <f t="shared" si="93"/>
        <v/>
      </c>
    </row>
    <row r="216" spans="22:24" x14ac:dyDescent="0.3">
      <c r="V216" s="40" t="str">
        <f t="shared" si="91"/>
        <v/>
      </c>
      <c r="W216" s="51" t="str">
        <f t="shared" si="92"/>
        <v/>
      </c>
      <c r="X216" s="51" t="str">
        <f t="shared" si="93"/>
        <v/>
      </c>
    </row>
    <row r="217" spans="22:24" x14ac:dyDescent="0.3">
      <c r="V217" s="40" t="str">
        <f t="shared" si="91"/>
        <v/>
      </c>
      <c r="W217" s="51" t="str">
        <f t="shared" si="92"/>
        <v/>
      </c>
      <c r="X217" s="51" t="str">
        <f t="shared" si="93"/>
        <v/>
      </c>
    </row>
    <row r="218" spans="22:24" x14ac:dyDescent="0.3">
      <c r="V218" s="40" t="str">
        <f t="shared" si="91"/>
        <v/>
      </c>
      <c r="W218" s="51" t="str">
        <f t="shared" si="92"/>
        <v/>
      </c>
      <c r="X218" s="51" t="str">
        <f t="shared" si="93"/>
        <v/>
      </c>
    </row>
    <row r="219" spans="22:24" x14ac:dyDescent="0.3">
      <c r="V219" s="40" t="str">
        <f t="shared" si="91"/>
        <v/>
      </c>
      <c r="W219" s="51" t="str">
        <f t="shared" si="92"/>
        <v/>
      </c>
      <c r="X219" s="51" t="str">
        <f t="shared" si="93"/>
        <v/>
      </c>
    </row>
    <row r="220" spans="22:24" x14ac:dyDescent="0.3">
      <c r="V220" s="40" t="str">
        <f t="shared" si="91"/>
        <v/>
      </c>
      <c r="W220" s="51" t="str">
        <f t="shared" si="92"/>
        <v/>
      </c>
      <c r="X220" s="51" t="str">
        <f t="shared" si="93"/>
        <v/>
      </c>
    </row>
    <row r="221" spans="22:24" x14ac:dyDescent="0.3">
      <c r="V221" s="40" t="str">
        <f t="shared" si="91"/>
        <v/>
      </c>
      <c r="W221" s="51" t="str">
        <f t="shared" si="92"/>
        <v/>
      </c>
      <c r="X221" s="51" t="str">
        <f t="shared" si="93"/>
        <v/>
      </c>
    </row>
    <row r="222" spans="22:24" x14ac:dyDescent="0.3">
      <c r="V222" s="40" t="str">
        <f t="shared" si="91"/>
        <v/>
      </c>
      <c r="W222" s="51" t="str">
        <f t="shared" si="92"/>
        <v/>
      </c>
      <c r="X222" s="51" t="str">
        <f t="shared" si="93"/>
        <v/>
      </c>
    </row>
    <row r="223" spans="22:24" x14ac:dyDescent="0.3">
      <c r="V223" s="40" t="str">
        <f t="shared" si="91"/>
        <v/>
      </c>
      <c r="W223" s="51" t="str">
        <f t="shared" si="92"/>
        <v/>
      </c>
      <c r="X223" s="51" t="str">
        <f t="shared" si="93"/>
        <v/>
      </c>
    </row>
    <row r="224" spans="22:24" x14ac:dyDescent="0.3">
      <c r="V224" s="40" t="str">
        <f t="shared" si="91"/>
        <v/>
      </c>
      <c r="W224" s="51" t="str">
        <f t="shared" si="92"/>
        <v/>
      </c>
      <c r="X224" s="51" t="str">
        <f t="shared" si="93"/>
        <v/>
      </c>
    </row>
    <row r="225" spans="22:24" x14ac:dyDescent="0.3">
      <c r="V225" s="40" t="str">
        <f t="shared" si="91"/>
        <v/>
      </c>
      <c r="W225" s="51" t="str">
        <f t="shared" si="92"/>
        <v/>
      </c>
      <c r="X225" s="51" t="str">
        <f t="shared" si="93"/>
        <v/>
      </c>
    </row>
    <row r="226" spans="22:24" x14ac:dyDescent="0.3">
      <c r="V226" s="40" t="str">
        <f t="shared" si="91"/>
        <v/>
      </c>
      <c r="W226" s="51" t="str">
        <f t="shared" si="92"/>
        <v/>
      </c>
      <c r="X226" s="51" t="str">
        <f t="shared" si="93"/>
        <v/>
      </c>
    </row>
    <row r="227" spans="22:24" x14ac:dyDescent="0.3">
      <c r="V227" s="40" t="str">
        <f t="shared" si="91"/>
        <v/>
      </c>
      <c r="W227" s="51" t="str">
        <f t="shared" si="92"/>
        <v/>
      </c>
      <c r="X227" s="51" t="str">
        <f t="shared" si="93"/>
        <v/>
      </c>
    </row>
    <row r="228" spans="22:24" x14ac:dyDescent="0.3">
      <c r="V228" s="40" t="str">
        <f t="shared" si="91"/>
        <v/>
      </c>
      <c r="W228" s="51" t="str">
        <f t="shared" si="92"/>
        <v/>
      </c>
      <c r="X228" s="51" t="str">
        <f t="shared" si="93"/>
        <v/>
      </c>
    </row>
    <row r="229" spans="22:24" x14ac:dyDescent="0.3">
      <c r="V229" s="40" t="str">
        <f t="shared" si="91"/>
        <v/>
      </c>
      <c r="W229" s="51" t="str">
        <f t="shared" si="92"/>
        <v/>
      </c>
      <c r="X229" s="51" t="str">
        <f t="shared" si="93"/>
        <v/>
      </c>
    </row>
    <row r="230" spans="22:24" x14ac:dyDescent="0.3">
      <c r="V230" s="40" t="str">
        <f t="shared" si="91"/>
        <v/>
      </c>
      <c r="W230" s="51" t="str">
        <f t="shared" si="92"/>
        <v/>
      </c>
      <c r="X230" s="51" t="str">
        <f t="shared" si="93"/>
        <v/>
      </c>
    </row>
    <row r="231" spans="22:24" x14ac:dyDescent="0.3">
      <c r="V231" s="40" t="str">
        <f t="shared" si="91"/>
        <v/>
      </c>
      <c r="W231" s="51" t="str">
        <f t="shared" si="92"/>
        <v/>
      </c>
      <c r="X231" s="51" t="str">
        <f t="shared" si="93"/>
        <v/>
      </c>
    </row>
    <row r="232" spans="22:24" x14ac:dyDescent="0.3">
      <c r="V232" s="40" t="str">
        <f t="shared" si="91"/>
        <v/>
      </c>
      <c r="W232" s="51" t="str">
        <f t="shared" si="92"/>
        <v/>
      </c>
      <c r="X232" s="51" t="str">
        <f t="shared" si="93"/>
        <v/>
      </c>
    </row>
    <row r="233" spans="22:24" x14ac:dyDescent="0.3">
      <c r="V233" s="40" t="str">
        <f t="shared" si="91"/>
        <v/>
      </c>
      <c r="W233" s="51" t="str">
        <f t="shared" si="92"/>
        <v/>
      </c>
      <c r="X233" s="51" t="str">
        <f t="shared" si="93"/>
        <v/>
      </c>
    </row>
    <row r="234" spans="22:24" x14ac:dyDescent="0.3">
      <c r="V234" s="40" t="str">
        <f t="shared" si="91"/>
        <v/>
      </c>
      <c r="W234" s="51" t="str">
        <f t="shared" si="92"/>
        <v/>
      </c>
      <c r="X234" s="51" t="str">
        <f t="shared" si="93"/>
        <v/>
      </c>
    </row>
    <row r="235" spans="22:24" x14ac:dyDescent="0.3">
      <c r="V235" s="40" t="str">
        <f t="shared" si="91"/>
        <v/>
      </c>
      <c r="W235" s="51" t="str">
        <f t="shared" si="92"/>
        <v/>
      </c>
      <c r="X235" s="51" t="str">
        <f t="shared" si="93"/>
        <v/>
      </c>
    </row>
    <row r="236" spans="22:24" x14ac:dyDescent="0.3">
      <c r="V236" s="40" t="str">
        <f t="shared" si="91"/>
        <v/>
      </c>
      <c r="W236" s="51" t="str">
        <f t="shared" si="92"/>
        <v/>
      </c>
      <c r="X236" s="51" t="str">
        <f t="shared" si="93"/>
        <v/>
      </c>
    </row>
    <row r="237" spans="22:24" x14ac:dyDescent="0.3">
      <c r="V237" s="40" t="str">
        <f t="shared" si="91"/>
        <v/>
      </c>
      <c r="W237" s="51" t="str">
        <f t="shared" si="92"/>
        <v/>
      </c>
      <c r="X237" s="51" t="str">
        <f t="shared" si="93"/>
        <v/>
      </c>
    </row>
    <row r="238" spans="22:24" x14ac:dyDescent="0.3">
      <c r="V238" s="40" t="str">
        <f t="shared" si="91"/>
        <v/>
      </c>
      <c r="W238" s="51" t="str">
        <f t="shared" si="92"/>
        <v/>
      </c>
      <c r="X238" s="51" t="str">
        <f t="shared" si="93"/>
        <v/>
      </c>
    </row>
    <row r="239" spans="22:24" x14ac:dyDescent="0.3">
      <c r="V239" s="40" t="str">
        <f t="shared" si="91"/>
        <v/>
      </c>
      <c r="W239" s="51" t="str">
        <f t="shared" si="92"/>
        <v/>
      </c>
      <c r="X239" s="51" t="str">
        <f t="shared" si="93"/>
        <v/>
      </c>
    </row>
    <row r="240" spans="22:24" x14ac:dyDescent="0.3">
      <c r="V240" s="40" t="str">
        <f t="shared" si="91"/>
        <v/>
      </c>
      <c r="W240" s="51" t="str">
        <f t="shared" si="92"/>
        <v/>
      </c>
      <c r="X240" s="51" t="str">
        <f t="shared" si="93"/>
        <v/>
      </c>
    </row>
    <row r="241" spans="22:24" x14ac:dyDescent="0.3">
      <c r="V241" s="40" t="str">
        <f t="shared" si="91"/>
        <v/>
      </c>
      <c r="W241" s="51" t="str">
        <f t="shared" si="92"/>
        <v/>
      </c>
      <c r="X241" s="51" t="str">
        <f t="shared" si="93"/>
        <v/>
      </c>
    </row>
    <row r="242" spans="22:24" x14ac:dyDescent="0.3">
      <c r="V242" s="40" t="str">
        <f t="shared" si="91"/>
        <v/>
      </c>
      <c r="W242" s="51" t="str">
        <f t="shared" si="92"/>
        <v/>
      </c>
      <c r="X242" s="51" t="str">
        <f t="shared" si="93"/>
        <v/>
      </c>
    </row>
    <row r="243" spans="22:24" x14ac:dyDescent="0.3">
      <c r="V243" s="40" t="str">
        <f t="shared" si="91"/>
        <v/>
      </c>
      <c r="W243" s="51" t="str">
        <f t="shared" si="92"/>
        <v/>
      </c>
      <c r="X243" s="51" t="str">
        <f t="shared" si="93"/>
        <v/>
      </c>
    </row>
    <row r="244" spans="22:24" x14ac:dyDescent="0.3">
      <c r="V244" s="40" t="str">
        <f t="shared" si="91"/>
        <v/>
      </c>
      <c r="W244" s="51" t="str">
        <f t="shared" si="92"/>
        <v/>
      </c>
      <c r="X244" s="51" t="str">
        <f t="shared" si="93"/>
        <v/>
      </c>
    </row>
    <row r="245" spans="22:24" x14ac:dyDescent="0.3">
      <c r="V245" s="40" t="str">
        <f t="shared" si="91"/>
        <v/>
      </c>
      <c r="W245" s="51" t="str">
        <f t="shared" si="92"/>
        <v/>
      </c>
      <c r="X245" s="51" t="str">
        <f t="shared" si="93"/>
        <v/>
      </c>
    </row>
    <row r="246" spans="22:24" x14ac:dyDescent="0.3">
      <c r="V246" s="40" t="str">
        <f t="shared" si="91"/>
        <v/>
      </c>
      <c r="W246" s="51" t="str">
        <f t="shared" si="92"/>
        <v/>
      </c>
      <c r="X246" s="51" t="str">
        <f t="shared" si="93"/>
        <v/>
      </c>
    </row>
    <row r="247" spans="22:24" x14ac:dyDescent="0.3">
      <c r="V247" s="40" t="str">
        <f t="shared" si="91"/>
        <v/>
      </c>
      <c r="W247" s="51" t="str">
        <f t="shared" si="92"/>
        <v/>
      </c>
      <c r="X247" s="51" t="str">
        <f t="shared" si="93"/>
        <v/>
      </c>
    </row>
    <row r="248" spans="22:24" x14ac:dyDescent="0.3">
      <c r="V248" s="40" t="str">
        <f t="shared" si="91"/>
        <v/>
      </c>
      <c r="W248" s="51" t="str">
        <f t="shared" si="92"/>
        <v/>
      </c>
      <c r="X248" s="51" t="str">
        <f t="shared" si="93"/>
        <v/>
      </c>
    </row>
    <row r="249" spans="22:24" x14ac:dyDescent="0.3">
      <c r="V249" s="40" t="str">
        <f t="shared" si="91"/>
        <v/>
      </c>
      <c r="W249" s="51" t="str">
        <f t="shared" si="92"/>
        <v/>
      </c>
      <c r="X249" s="51" t="str">
        <f t="shared" si="93"/>
        <v/>
      </c>
    </row>
    <row r="250" spans="22:24" x14ac:dyDescent="0.3">
      <c r="V250" s="40" t="str">
        <f t="shared" si="91"/>
        <v/>
      </c>
      <c r="W250" s="51" t="str">
        <f t="shared" si="92"/>
        <v/>
      </c>
      <c r="X250" s="51" t="str">
        <f t="shared" si="93"/>
        <v/>
      </c>
    </row>
    <row r="251" spans="22:24" x14ac:dyDescent="0.3">
      <c r="V251" s="40" t="str">
        <f t="shared" si="91"/>
        <v/>
      </c>
      <c r="W251" s="51" t="str">
        <f t="shared" si="92"/>
        <v/>
      </c>
      <c r="X251" s="51" t="str">
        <f t="shared" si="93"/>
        <v/>
      </c>
    </row>
    <row r="252" spans="22:24" x14ac:dyDescent="0.3">
      <c r="V252" s="40" t="str">
        <f t="shared" si="91"/>
        <v/>
      </c>
      <c r="W252" s="51" t="str">
        <f t="shared" si="92"/>
        <v/>
      </c>
      <c r="X252" s="51" t="str">
        <f t="shared" si="93"/>
        <v/>
      </c>
    </row>
    <row r="253" spans="22:24" x14ac:dyDescent="0.3">
      <c r="V253" s="40" t="str">
        <f t="shared" si="91"/>
        <v/>
      </c>
      <c r="W253" s="51" t="str">
        <f t="shared" si="92"/>
        <v/>
      </c>
      <c r="X253" s="51" t="str">
        <f t="shared" si="93"/>
        <v/>
      </c>
    </row>
    <row r="254" spans="22:24" x14ac:dyDescent="0.3">
      <c r="V254" s="40" t="str">
        <f t="shared" si="91"/>
        <v/>
      </c>
      <c r="W254" s="51" t="str">
        <f t="shared" si="92"/>
        <v/>
      </c>
      <c r="X254" s="51" t="str">
        <f t="shared" si="93"/>
        <v/>
      </c>
    </row>
    <row r="255" spans="22:24" x14ac:dyDescent="0.3">
      <c r="V255" s="40" t="str">
        <f t="shared" si="91"/>
        <v/>
      </c>
      <c r="W255" s="51" t="str">
        <f t="shared" si="92"/>
        <v/>
      </c>
      <c r="X255" s="51" t="str">
        <f t="shared" si="93"/>
        <v/>
      </c>
    </row>
    <row r="256" spans="22:24" x14ac:dyDescent="0.3">
      <c r="V256" s="40" t="str">
        <f t="shared" si="91"/>
        <v/>
      </c>
      <c r="W256" s="51" t="str">
        <f t="shared" si="92"/>
        <v/>
      </c>
      <c r="X256" s="51" t="str">
        <f t="shared" si="93"/>
        <v/>
      </c>
    </row>
    <row r="257" spans="22:24" x14ac:dyDescent="0.3">
      <c r="V257" s="40" t="str">
        <f t="shared" si="91"/>
        <v/>
      </c>
      <c r="W257" s="51" t="str">
        <f t="shared" si="92"/>
        <v/>
      </c>
      <c r="X257" s="51" t="str">
        <f t="shared" si="93"/>
        <v/>
      </c>
    </row>
    <row r="258" spans="22:24" x14ac:dyDescent="0.3">
      <c r="V258" s="40" t="str">
        <f t="shared" si="91"/>
        <v/>
      </c>
      <c r="W258" s="51" t="str">
        <f t="shared" si="92"/>
        <v/>
      </c>
      <c r="X258" s="51" t="str">
        <f t="shared" si="93"/>
        <v/>
      </c>
    </row>
    <row r="259" spans="22:24" x14ac:dyDescent="0.3">
      <c r="V259" s="40" t="str">
        <f t="shared" si="91"/>
        <v/>
      </c>
      <c r="W259" s="51" t="str">
        <f t="shared" si="92"/>
        <v/>
      </c>
      <c r="X259" s="51" t="str">
        <f t="shared" si="93"/>
        <v/>
      </c>
    </row>
    <row r="260" spans="22:24" x14ac:dyDescent="0.3">
      <c r="V260" s="40" t="str">
        <f t="shared" si="91"/>
        <v/>
      </c>
      <c r="W260" s="51" t="str">
        <f t="shared" si="92"/>
        <v/>
      </c>
      <c r="X260" s="51" t="str">
        <f t="shared" si="93"/>
        <v/>
      </c>
    </row>
    <row r="261" spans="22:24" x14ac:dyDescent="0.3">
      <c r="V261" s="40" t="str">
        <f t="shared" si="91"/>
        <v/>
      </c>
      <c r="W261" s="51" t="str">
        <f t="shared" si="92"/>
        <v/>
      </c>
      <c r="X261" s="51" t="str">
        <f t="shared" si="93"/>
        <v/>
      </c>
    </row>
    <row r="262" spans="22:24" x14ac:dyDescent="0.3">
      <c r="V262" s="40" t="str">
        <f t="shared" ref="V262:V325" si="97">IFERROR(VLOOKUP(1000,A262:D262,4,FALSE),"")</f>
        <v/>
      </c>
      <c r="W262" s="51" t="str">
        <f t="shared" ref="W262:W325" si="98">IFERROR(VLOOKUP(1000,B262:J262,9,FALSE),"")</f>
        <v/>
      </c>
      <c r="X262" s="51" t="str">
        <f t="shared" ref="X262:X325" si="99">IFERROR(VLOOKUP(1000,C262:P262,14,FALSE),"")</f>
        <v/>
      </c>
    </row>
    <row r="263" spans="22:24" x14ac:dyDescent="0.3">
      <c r="V263" s="40" t="str">
        <f t="shared" si="97"/>
        <v/>
      </c>
      <c r="W263" s="51" t="str">
        <f t="shared" si="98"/>
        <v/>
      </c>
      <c r="X263" s="51" t="str">
        <f t="shared" si="99"/>
        <v/>
      </c>
    </row>
    <row r="264" spans="22:24" x14ac:dyDescent="0.3">
      <c r="V264" s="40" t="str">
        <f t="shared" si="97"/>
        <v/>
      </c>
      <c r="W264" s="51" t="str">
        <f t="shared" si="98"/>
        <v/>
      </c>
      <c r="X264" s="51" t="str">
        <f t="shared" si="99"/>
        <v/>
      </c>
    </row>
    <row r="265" spans="22:24" x14ac:dyDescent="0.3">
      <c r="V265" s="40" t="str">
        <f t="shared" si="97"/>
        <v/>
      </c>
      <c r="W265" s="51" t="str">
        <f t="shared" si="98"/>
        <v/>
      </c>
      <c r="X265" s="51" t="str">
        <f t="shared" si="99"/>
        <v/>
      </c>
    </row>
    <row r="266" spans="22:24" x14ac:dyDescent="0.3">
      <c r="V266" s="40" t="str">
        <f t="shared" si="97"/>
        <v/>
      </c>
      <c r="W266" s="51" t="str">
        <f t="shared" si="98"/>
        <v/>
      </c>
      <c r="X266" s="51" t="str">
        <f t="shared" si="99"/>
        <v/>
      </c>
    </row>
    <row r="267" spans="22:24" x14ac:dyDescent="0.3">
      <c r="V267" s="40" t="str">
        <f t="shared" si="97"/>
        <v/>
      </c>
      <c r="W267" s="51" t="str">
        <f t="shared" si="98"/>
        <v/>
      </c>
      <c r="X267" s="51" t="str">
        <f t="shared" si="99"/>
        <v/>
      </c>
    </row>
    <row r="268" spans="22:24" x14ac:dyDescent="0.3">
      <c r="V268" s="40" t="str">
        <f t="shared" si="97"/>
        <v/>
      </c>
      <c r="W268" s="51" t="str">
        <f t="shared" si="98"/>
        <v/>
      </c>
      <c r="X268" s="51" t="str">
        <f t="shared" si="99"/>
        <v/>
      </c>
    </row>
    <row r="269" spans="22:24" x14ac:dyDescent="0.3">
      <c r="V269" s="40" t="str">
        <f t="shared" si="97"/>
        <v/>
      </c>
      <c r="W269" s="51" t="str">
        <f t="shared" si="98"/>
        <v/>
      </c>
      <c r="X269" s="51" t="str">
        <f t="shared" si="99"/>
        <v/>
      </c>
    </row>
    <row r="270" spans="22:24" x14ac:dyDescent="0.3">
      <c r="V270" s="40" t="str">
        <f t="shared" si="97"/>
        <v/>
      </c>
      <c r="W270" s="51" t="str">
        <f t="shared" si="98"/>
        <v/>
      </c>
      <c r="X270" s="51" t="str">
        <f t="shared" si="99"/>
        <v/>
      </c>
    </row>
    <row r="271" spans="22:24" x14ac:dyDescent="0.3">
      <c r="V271" s="40" t="str">
        <f t="shared" si="97"/>
        <v/>
      </c>
      <c r="W271" s="51" t="str">
        <f t="shared" si="98"/>
        <v/>
      </c>
      <c r="X271" s="51" t="str">
        <f t="shared" si="99"/>
        <v/>
      </c>
    </row>
    <row r="272" spans="22:24" x14ac:dyDescent="0.3">
      <c r="V272" s="40" t="str">
        <f t="shared" si="97"/>
        <v/>
      </c>
      <c r="W272" s="51" t="str">
        <f t="shared" si="98"/>
        <v/>
      </c>
      <c r="X272" s="51" t="str">
        <f t="shared" si="99"/>
        <v/>
      </c>
    </row>
    <row r="273" spans="22:24" x14ac:dyDescent="0.3">
      <c r="V273" s="40" t="str">
        <f t="shared" si="97"/>
        <v/>
      </c>
      <c r="W273" s="51" t="str">
        <f t="shared" si="98"/>
        <v/>
      </c>
      <c r="X273" s="51" t="str">
        <f t="shared" si="99"/>
        <v/>
      </c>
    </row>
    <row r="274" spans="22:24" x14ac:dyDescent="0.3">
      <c r="V274" s="40" t="str">
        <f t="shared" si="97"/>
        <v/>
      </c>
      <c r="W274" s="51" t="str">
        <f t="shared" si="98"/>
        <v/>
      </c>
      <c r="X274" s="51" t="str">
        <f t="shared" si="99"/>
        <v/>
      </c>
    </row>
    <row r="275" spans="22:24" x14ac:dyDescent="0.3">
      <c r="V275" s="40" t="str">
        <f t="shared" si="97"/>
        <v/>
      </c>
      <c r="W275" s="51" t="str">
        <f t="shared" si="98"/>
        <v/>
      </c>
      <c r="X275" s="51" t="str">
        <f t="shared" si="99"/>
        <v/>
      </c>
    </row>
    <row r="276" spans="22:24" x14ac:dyDescent="0.3">
      <c r="V276" s="40" t="str">
        <f t="shared" si="97"/>
        <v/>
      </c>
      <c r="W276" s="51" t="str">
        <f t="shared" si="98"/>
        <v/>
      </c>
      <c r="X276" s="51" t="str">
        <f t="shared" si="99"/>
        <v/>
      </c>
    </row>
    <row r="277" spans="22:24" x14ac:dyDescent="0.3">
      <c r="V277" s="40" t="str">
        <f t="shared" si="97"/>
        <v/>
      </c>
      <c r="W277" s="51" t="str">
        <f t="shared" si="98"/>
        <v/>
      </c>
      <c r="X277" s="51" t="str">
        <f t="shared" si="99"/>
        <v/>
      </c>
    </row>
    <row r="278" spans="22:24" x14ac:dyDescent="0.3">
      <c r="V278" s="40" t="str">
        <f t="shared" si="97"/>
        <v/>
      </c>
      <c r="W278" s="51" t="str">
        <f t="shared" si="98"/>
        <v/>
      </c>
      <c r="X278" s="51" t="str">
        <f t="shared" si="99"/>
        <v/>
      </c>
    </row>
    <row r="279" spans="22:24" x14ac:dyDescent="0.3">
      <c r="V279" s="40" t="str">
        <f t="shared" si="97"/>
        <v/>
      </c>
      <c r="W279" s="51" t="str">
        <f t="shared" si="98"/>
        <v/>
      </c>
      <c r="X279" s="51" t="str">
        <f t="shared" si="99"/>
        <v/>
      </c>
    </row>
    <row r="280" spans="22:24" x14ac:dyDescent="0.3">
      <c r="V280" s="40" t="str">
        <f t="shared" si="97"/>
        <v/>
      </c>
      <c r="W280" s="51" t="str">
        <f t="shared" si="98"/>
        <v/>
      </c>
      <c r="X280" s="51" t="str">
        <f t="shared" si="99"/>
        <v/>
      </c>
    </row>
    <row r="281" spans="22:24" x14ac:dyDescent="0.3">
      <c r="V281" s="40" t="str">
        <f t="shared" si="97"/>
        <v/>
      </c>
      <c r="W281" s="51" t="str">
        <f t="shared" si="98"/>
        <v/>
      </c>
      <c r="X281" s="51" t="str">
        <f t="shared" si="99"/>
        <v/>
      </c>
    </row>
    <row r="282" spans="22:24" x14ac:dyDescent="0.3">
      <c r="V282" s="40" t="str">
        <f t="shared" si="97"/>
        <v/>
      </c>
      <c r="W282" s="51" t="str">
        <f t="shared" si="98"/>
        <v/>
      </c>
      <c r="X282" s="51" t="str">
        <f t="shared" si="99"/>
        <v/>
      </c>
    </row>
    <row r="283" spans="22:24" x14ac:dyDescent="0.3">
      <c r="V283" s="40" t="str">
        <f t="shared" si="97"/>
        <v/>
      </c>
      <c r="W283" s="51" t="str">
        <f t="shared" si="98"/>
        <v/>
      </c>
      <c r="X283" s="51" t="str">
        <f t="shared" si="99"/>
        <v/>
      </c>
    </row>
    <row r="284" spans="22:24" x14ac:dyDescent="0.3">
      <c r="V284" s="40" t="str">
        <f t="shared" si="97"/>
        <v/>
      </c>
      <c r="W284" s="51" t="str">
        <f t="shared" si="98"/>
        <v/>
      </c>
      <c r="X284" s="51" t="str">
        <f t="shared" si="99"/>
        <v/>
      </c>
    </row>
    <row r="285" spans="22:24" x14ac:dyDescent="0.3">
      <c r="V285" s="40" t="str">
        <f t="shared" si="97"/>
        <v/>
      </c>
      <c r="W285" s="51" t="str">
        <f t="shared" si="98"/>
        <v/>
      </c>
      <c r="X285" s="51" t="str">
        <f t="shared" si="99"/>
        <v/>
      </c>
    </row>
    <row r="286" spans="22:24" x14ac:dyDescent="0.3">
      <c r="V286" s="40" t="str">
        <f t="shared" si="97"/>
        <v/>
      </c>
      <c r="W286" s="51" t="str">
        <f t="shared" si="98"/>
        <v/>
      </c>
      <c r="X286" s="51" t="str">
        <f t="shared" si="99"/>
        <v/>
      </c>
    </row>
    <row r="287" spans="22:24" x14ac:dyDescent="0.3">
      <c r="V287" s="40" t="str">
        <f t="shared" si="97"/>
        <v/>
      </c>
      <c r="W287" s="51" t="str">
        <f t="shared" si="98"/>
        <v/>
      </c>
      <c r="X287" s="51" t="str">
        <f t="shared" si="99"/>
        <v/>
      </c>
    </row>
    <row r="288" spans="22:24" x14ac:dyDescent="0.3">
      <c r="V288" s="40" t="str">
        <f t="shared" si="97"/>
        <v/>
      </c>
      <c r="W288" s="51" t="str">
        <f t="shared" si="98"/>
        <v/>
      </c>
      <c r="X288" s="51" t="str">
        <f t="shared" si="99"/>
        <v/>
      </c>
    </row>
    <row r="289" spans="22:24" x14ac:dyDescent="0.3">
      <c r="V289" s="40" t="str">
        <f t="shared" si="97"/>
        <v/>
      </c>
      <c r="W289" s="51" t="str">
        <f t="shared" si="98"/>
        <v/>
      </c>
      <c r="X289" s="51" t="str">
        <f t="shared" si="99"/>
        <v/>
      </c>
    </row>
    <row r="290" spans="22:24" x14ac:dyDescent="0.3">
      <c r="V290" s="40" t="str">
        <f t="shared" si="97"/>
        <v/>
      </c>
      <c r="W290" s="51" t="str">
        <f t="shared" si="98"/>
        <v/>
      </c>
      <c r="X290" s="51" t="str">
        <f t="shared" si="99"/>
        <v/>
      </c>
    </row>
    <row r="291" spans="22:24" x14ac:dyDescent="0.3">
      <c r="V291" s="40" t="str">
        <f t="shared" si="97"/>
        <v/>
      </c>
      <c r="W291" s="51" t="str">
        <f t="shared" si="98"/>
        <v/>
      </c>
      <c r="X291" s="51" t="str">
        <f t="shared" si="99"/>
        <v/>
      </c>
    </row>
    <row r="292" spans="22:24" x14ac:dyDescent="0.3">
      <c r="V292" s="40" t="str">
        <f t="shared" si="97"/>
        <v/>
      </c>
      <c r="W292" s="51" t="str">
        <f t="shared" si="98"/>
        <v/>
      </c>
      <c r="X292" s="51" t="str">
        <f t="shared" si="99"/>
        <v/>
      </c>
    </row>
    <row r="293" spans="22:24" x14ac:dyDescent="0.3">
      <c r="V293" s="40" t="str">
        <f t="shared" si="97"/>
        <v/>
      </c>
      <c r="W293" s="51" t="str">
        <f t="shared" si="98"/>
        <v/>
      </c>
      <c r="X293" s="51" t="str">
        <f t="shared" si="99"/>
        <v/>
      </c>
    </row>
    <row r="294" spans="22:24" x14ac:dyDescent="0.3">
      <c r="V294" s="40" t="str">
        <f t="shared" si="97"/>
        <v/>
      </c>
      <c r="W294" s="51" t="str">
        <f t="shared" si="98"/>
        <v/>
      </c>
      <c r="X294" s="51" t="str">
        <f t="shared" si="99"/>
        <v/>
      </c>
    </row>
    <row r="295" spans="22:24" x14ac:dyDescent="0.3">
      <c r="V295" s="40" t="str">
        <f t="shared" si="97"/>
        <v/>
      </c>
      <c r="W295" s="51" t="str">
        <f t="shared" si="98"/>
        <v/>
      </c>
      <c r="X295" s="51" t="str">
        <f t="shared" si="99"/>
        <v/>
      </c>
    </row>
    <row r="296" spans="22:24" x14ac:dyDescent="0.3">
      <c r="V296" s="40" t="str">
        <f t="shared" si="97"/>
        <v/>
      </c>
      <c r="W296" s="51" t="str">
        <f t="shared" si="98"/>
        <v/>
      </c>
      <c r="X296" s="51" t="str">
        <f t="shared" si="99"/>
        <v/>
      </c>
    </row>
    <row r="297" spans="22:24" x14ac:dyDescent="0.3">
      <c r="V297" s="40" t="str">
        <f t="shared" si="97"/>
        <v/>
      </c>
      <c r="W297" s="51" t="str">
        <f t="shared" si="98"/>
        <v/>
      </c>
      <c r="X297" s="51" t="str">
        <f t="shared" si="99"/>
        <v/>
      </c>
    </row>
    <row r="298" spans="22:24" x14ac:dyDescent="0.3">
      <c r="V298" s="40" t="str">
        <f t="shared" si="97"/>
        <v/>
      </c>
      <c r="W298" s="51" t="str">
        <f t="shared" si="98"/>
        <v/>
      </c>
      <c r="X298" s="51" t="str">
        <f t="shared" si="99"/>
        <v/>
      </c>
    </row>
    <row r="299" spans="22:24" x14ac:dyDescent="0.3">
      <c r="V299" s="40" t="str">
        <f t="shared" si="97"/>
        <v/>
      </c>
      <c r="W299" s="51" t="str">
        <f t="shared" si="98"/>
        <v/>
      </c>
      <c r="X299" s="51" t="str">
        <f t="shared" si="99"/>
        <v/>
      </c>
    </row>
    <row r="300" spans="22:24" x14ac:dyDescent="0.3">
      <c r="V300" s="40" t="str">
        <f t="shared" si="97"/>
        <v/>
      </c>
      <c r="W300" s="51" t="str">
        <f t="shared" si="98"/>
        <v/>
      </c>
      <c r="X300" s="51" t="str">
        <f t="shared" si="99"/>
        <v/>
      </c>
    </row>
    <row r="301" spans="22:24" x14ac:dyDescent="0.3">
      <c r="V301" s="40" t="str">
        <f t="shared" si="97"/>
        <v/>
      </c>
      <c r="W301" s="51" t="str">
        <f t="shared" si="98"/>
        <v/>
      </c>
      <c r="X301" s="51" t="str">
        <f t="shared" si="99"/>
        <v/>
      </c>
    </row>
    <row r="302" spans="22:24" x14ac:dyDescent="0.3">
      <c r="V302" s="40" t="str">
        <f t="shared" si="97"/>
        <v/>
      </c>
      <c r="W302" s="51" t="str">
        <f t="shared" si="98"/>
        <v/>
      </c>
      <c r="X302" s="51" t="str">
        <f t="shared" si="99"/>
        <v/>
      </c>
    </row>
    <row r="303" spans="22:24" x14ac:dyDescent="0.3">
      <c r="V303" s="40" t="str">
        <f t="shared" si="97"/>
        <v/>
      </c>
      <c r="W303" s="51" t="str">
        <f t="shared" si="98"/>
        <v/>
      </c>
      <c r="X303" s="51" t="str">
        <f t="shared" si="99"/>
        <v/>
      </c>
    </row>
    <row r="304" spans="22:24" x14ac:dyDescent="0.3">
      <c r="V304" s="40" t="str">
        <f t="shared" si="97"/>
        <v/>
      </c>
      <c r="W304" s="51" t="str">
        <f t="shared" si="98"/>
        <v/>
      </c>
      <c r="X304" s="51" t="str">
        <f t="shared" si="99"/>
        <v/>
      </c>
    </row>
    <row r="305" spans="22:24" x14ac:dyDescent="0.3">
      <c r="V305" s="40" t="str">
        <f t="shared" si="97"/>
        <v/>
      </c>
      <c r="W305" s="51" t="str">
        <f t="shared" si="98"/>
        <v/>
      </c>
      <c r="X305" s="51" t="str">
        <f t="shared" si="99"/>
        <v/>
      </c>
    </row>
    <row r="306" spans="22:24" x14ac:dyDescent="0.3">
      <c r="V306" s="40" t="str">
        <f t="shared" si="97"/>
        <v/>
      </c>
      <c r="W306" s="51" t="str">
        <f t="shared" si="98"/>
        <v/>
      </c>
      <c r="X306" s="51" t="str">
        <f t="shared" si="99"/>
        <v/>
      </c>
    </row>
    <row r="307" spans="22:24" x14ac:dyDescent="0.3">
      <c r="V307" s="40" t="str">
        <f t="shared" si="97"/>
        <v/>
      </c>
      <c r="W307" s="51" t="str">
        <f t="shared" si="98"/>
        <v/>
      </c>
      <c r="X307" s="51" t="str">
        <f t="shared" si="99"/>
        <v/>
      </c>
    </row>
    <row r="308" spans="22:24" x14ac:dyDescent="0.3">
      <c r="V308" s="40" t="str">
        <f t="shared" si="97"/>
        <v/>
      </c>
      <c r="W308" s="51" t="str">
        <f t="shared" si="98"/>
        <v/>
      </c>
      <c r="X308" s="51" t="str">
        <f t="shared" si="99"/>
        <v/>
      </c>
    </row>
    <row r="309" spans="22:24" x14ac:dyDescent="0.3">
      <c r="V309" s="40" t="str">
        <f t="shared" si="97"/>
        <v/>
      </c>
      <c r="W309" s="51" t="str">
        <f t="shared" si="98"/>
        <v/>
      </c>
      <c r="X309" s="51" t="str">
        <f t="shared" si="99"/>
        <v/>
      </c>
    </row>
    <row r="310" spans="22:24" x14ac:dyDescent="0.3">
      <c r="V310" s="40" t="str">
        <f t="shared" si="97"/>
        <v/>
      </c>
      <c r="W310" s="51" t="str">
        <f t="shared" si="98"/>
        <v/>
      </c>
      <c r="X310" s="51" t="str">
        <f t="shared" si="99"/>
        <v/>
      </c>
    </row>
    <row r="311" spans="22:24" x14ac:dyDescent="0.3">
      <c r="V311" s="40" t="str">
        <f t="shared" si="97"/>
        <v/>
      </c>
      <c r="W311" s="51" t="str">
        <f t="shared" si="98"/>
        <v/>
      </c>
      <c r="X311" s="51" t="str">
        <f t="shared" si="99"/>
        <v/>
      </c>
    </row>
    <row r="312" spans="22:24" x14ac:dyDescent="0.3">
      <c r="V312" s="40" t="str">
        <f t="shared" si="97"/>
        <v/>
      </c>
      <c r="W312" s="51" t="str">
        <f t="shared" si="98"/>
        <v/>
      </c>
      <c r="X312" s="51" t="str">
        <f t="shared" si="99"/>
        <v/>
      </c>
    </row>
    <row r="313" spans="22:24" x14ac:dyDescent="0.3">
      <c r="V313" s="40" t="str">
        <f t="shared" si="97"/>
        <v/>
      </c>
      <c r="W313" s="51" t="str">
        <f t="shared" si="98"/>
        <v/>
      </c>
      <c r="X313" s="51" t="str">
        <f t="shared" si="99"/>
        <v/>
      </c>
    </row>
    <row r="314" spans="22:24" x14ac:dyDescent="0.3">
      <c r="V314" s="40" t="str">
        <f t="shared" si="97"/>
        <v/>
      </c>
      <c r="W314" s="51" t="str">
        <f t="shared" si="98"/>
        <v/>
      </c>
      <c r="X314" s="51" t="str">
        <f t="shared" si="99"/>
        <v/>
      </c>
    </row>
    <row r="315" spans="22:24" x14ac:dyDescent="0.3">
      <c r="V315" s="40" t="str">
        <f t="shared" si="97"/>
        <v/>
      </c>
      <c r="W315" s="51" t="str">
        <f t="shared" si="98"/>
        <v/>
      </c>
      <c r="X315" s="51" t="str">
        <f t="shared" si="99"/>
        <v/>
      </c>
    </row>
    <row r="316" spans="22:24" x14ac:dyDescent="0.3">
      <c r="V316" s="40" t="str">
        <f t="shared" si="97"/>
        <v/>
      </c>
      <c r="W316" s="51" t="str">
        <f t="shared" si="98"/>
        <v/>
      </c>
      <c r="X316" s="51" t="str">
        <f t="shared" si="99"/>
        <v/>
      </c>
    </row>
    <row r="317" spans="22:24" x14ac:dyDescent="0.3">
      <c r="V317" s="40" t="str">
        <f t="shared" si="97"/>
        <v/>
      </c>
      <c r="W317" s="51" t="str">
        <f t="shared" si="98"/>
        <v/>
      </c>
      <c r="X317" s="51" t="str">
        <f t="shared" si="99"/>
        <v/>
      </c>
    </row>
    <row r="318" spans="22:24" x14ac:dyDescent="0.3">
      <c r="V318" s="40" t="str">
        <f t="shared" si="97"/>
        <v/>
      </c>
      <c r="W318" s="51" t="str">
        <f t="shared" si="98"/>
        <v/>
      </c>
      <c r="X318" s="51" t="str">
        <f t="shared" si="99"/>
        <v/>
      </c>
    </row>
    <row r="319" spans="22:24" x14ac:dyDescent="0.3">
      <c r="V319" s="40" t="str">
        <f t="shared" si="97"/>
        <v/>
      </c>
      <c r="W319" s="51" t="str">
        <f t="shared" si="98"/>
        <v/>
      </c>
      <c r="X319" s="51" t="str">
        <f t="shared" si="99"/>
        <v/>
      </c>
    </row>
    <row r="320" spans="22:24" x14ac:dyDescent="0.3">
      <c r="V320" s="40" t="str">
        <f t="shared" si="97"/>
        <v/>
      </c>
      <c r="W320" s="51" t="str">
        <f t="shared" si="98"/>
        <v/>
      </c>
      <c r="X320" s="51" t="str">
        <f t="shared" si="99"/>
        <v/>
      </c>
    </row>
    <row r="321" spans="22:24" x14ac:dyDescent="0.3">
      <c r="V321" s="40" t="str">
        <f t="shared" si="97"/>
        <v/>
      </c>
      <c r="W321" s="51" t="str">
        <f t="shared" si="98"/>
        <v/>
      </c>
      <c r="X321" s="51" t="str">
        <f t="shared" si="99"/>
        <v/>
      </c>
    </row>
    <row r="322" spans="22:24" x14ac:dyDescent="0.3">
      <c r="V322" s="40" t="str">
        <f t="shared" si="97"/>
        <v/>
      </c>
      <c r="W322" s="51" t="str">
        <f t="shared" si="98"/>
        <v/>
      </c>
      <c r="X322" s="51" t="str">
        <f t="shared" si="99"/>
        <v/>
      </c>
    </row>
    <row r="323" spans="22:24" x14ac:dyDescent="0.3">
      <c r="V323" s="40" t="str">
        <f t="shared" si="97"/>
        <v/>
      </c>
      <c r="W323" s="51" t="str">
        <f t="shared" si="98"/>
        <v/>
      </c>
      <c r="X323" s="51" t="str">
        <f t="shared" si="99"/>
        <v/>
      </c>
    </row>
    <row r="324" spans="22:24" x14ac:dyDescent="0.3">
      <c r="V324" s="40" t="str">
        <f t="shared" si="97"/>
        <v/>
      </c>
      <c r="W324" s="51" t="str">
        <f t="shared" si="98"/>
        <v/>
      </c>
      <c r="X324" s="51" t="str">
        <f t="shared" si="99"/>
        <v/>
      </c>
    </row>
    <row r="325" spans="22:24" x14ac:dyDescent="0.3">
      <c r="V325" s="40" t="str">
        <f t="shared" si="97"/>
        <v/>
      </c>
      <c r="W325" s="51" t="str">
        <f t="shared" si="98"/>
        <v/>
      </c>
      <c r="X325" s="51" t="str">
        <f t="shared" si="99"/>
        <v/>
      </c>
    </row>
    <row r="326" spans="22:24" x14ac:dyDescent="0.3">
      <c r="V326" s="40" t="str">
        <f t="shared" ref="V326:V389" si="100">IFERROR(VLOOKUP(1000,A326:D326,4,FALSE),"")</f>
        <v/>
      </c>
      <c r="W326" s="51" t="str">
        <f t="shared" ref="W326:W389" si="101">IFERROR(VLOOKUP(1000,B326:J326,9,FALSE),"")</f>
        <v/>
      </c>
      <c r="X326" s="51" t="str">
        <f t="shared" ref="X326:X389" si="102">IFERROR(VLOOKUP(1000,C326:P326,14,FALSE),"")</f>
        <v/>
      </c>
    </row>
    <row r="327" spans="22:24" x14ac:dyDescent="0.3">
      <c r="V327" s="40" t="str">
        <f t="shared" si="100"/>
        <v/>
      </c>
      <c r="W327" s="51" t="str">
        <f t="shared" si="101"/>
        <v/>
      </c>
      <c r="X327" s="51" t="str">
        <f t="shared" si="102"/>
        <v/>
      </c>
    </row>
    <row r="328" spans="22:24" x14ac:dyDescent="0.3">
      <c r="V328" s="40" t="str">
        <f t="shared" si="100"/>
        <v/>
      </c>
      <c r="W328" s="51" t="str">
        <f t="shared" si="101"/>
        <v/>
      </c>
      <c r="X328" s="51" t="str">
        <f t="shared" si="102"/>
        <v/>
      </c>
    </row>
    <row r="329" spans="22:24" x14ac:dyDescent="0.3">
      <c r="V329" s="40" t="str">
        <f t="shared" si="100"/>
        <v/>
      </c>
      <c r="W329" s="51" t="str">
        <f t="shared" si="101"/>
        <v/>
      </c>
      <c r="X329" s="51" t="str">
        <f t="shared" si="102"/>
        <v/>
      </c>
    </row>
    <row r="330" spans="22:24" x14ac:dyDescent="0.3">
      <c r="V330" s="40" t="str">
        <f t="shared" si="100"/>
        <v/>
      </c>
      <c r="W330" s="51" t="str">
        <f t="shared" si="101"/>
        <v/>
      </c>
      <c r="X330" s="51" t="str">
        <f t="shared" si="102"/>
        <v/>
      </c>
    </row>
    <row r="331" spans="22:24" x14ac:dyDescent="0.3">
      <c r="V331" s="40" t="str">
        <f t="shared" si="100"/>
        <v/>
      </c>
      <c r="W331" s="51" t="str">
        <f t="shared" si="101"/>
        <v/>
      </c>
      <c r="X331" s="51" t="str">
        <f t="shared" si="102"/>
        <v/>
      </c>
    </row>
    <row r="332" spans="22:24" x14ac:dyDescent="0.3">
      <c r="V332" s="40" t="str">
        <f t="shared" si="100"/>
        <v/>
      </c>
      <c r="W332" s="51" t="str">
        <f t="shared" si="101"/>
        <v/>
      </c>
      <c r="X332" s="51" t="str">
        <f t="shared" si="102"/>
        <v/>
      </c>
    </row>
    <row r="333" spans="22:24" x14ac:dyDescent="0.3">
      <c r="V333" s="40" t="str">
        <f t="shared" si="100"/>
        <v/>
      </c>
      <c r="W333" s="51" t="str">
        <f t="shared" si="101"/>
        <v/>
      </c>
      <c r="X333" s="51" t="str">
        <f t="shared" si="102"/>
        <v/>
      </c>
    </row>
    <row r="334" spans="22:24" x14ac:dyDescent="0.3">
      <c r="V334" s="40" t="str">
        <f t="shared" si="100"/>
        <v/>
      </c>
      <c r="W334" s="51" t="str">
        <f t="shared" si="101"/>
        <v/>
      </c>
      <c r="X334" s="51" t="str">
        <f t="shared" si="102"/>
        <v/>
      </c>
    </row>
    <row r="335" spans="22:24" x14ac:dyDescent="0.3">
      <c r="V335" s="40" t="str">
        <f t="shared" si="100"/>
        <v/>
      </c>
      <c r="W335" s="51" t="str">
        <f t="shared" si="101"/>
        <v/>
      </c>
      <c r="X335" s="51" t="str">
        <f t="shared" si="102"/>
        <v/>
      </c>
    </row>
    <row r="336" spans="22:24" x14ac:dyDescent="0.3">
      <c r="V336" s="40" t="str">
        <f t="shared" si="100"/>
        <v/>
      </c>
      <c r="W336" s="51" t="str">
        <f t="shared" si="101"/>
        <v/>
      </c>
      <c r="X336" s="51" t="str">
        <f t="shared" si="102"/>
        <v/>
      </c>
    </row>
    <row r="337" spans="22:24" x14ac:dyDescent="0.3">
      <c r="V337" s="40" t="str">
        <f t="shared" si="100"/>
        <v/>
      </c>
      <c r="W337" s="51" t="str">
        <f t="shared" si="101"/>
        <v/>
      </c>
      <c r="X337" s="51" t="str">
        <f t="shared" si="102"/>
        <v/>
      </c>
    </row>
    <row r="338" spans="22:24" x14ac:dyDescent="0.3">
      <c r="V338" s="40" t="str">
        <f t="shared" si="100"/>
        <v/>
      </c>
      <c r="W338" s="51" t="str">
        <f t="shared" si="101"/>
        <v/>
      </c>
      <c r="X338" s="51" t="str">
        <f t="shared" si="102"/>
        <v/>
      </c>
    </row>
    <row r="339" spans="22:24" x14ac:dyDescent="0.3">
      <c r="V339" s="40" t="str">
        <f t="shared" si="100"/>
        <v/>
      </c>
      <c r="W339" s="51" t="str">
        <f t="shared" si="101"/>
        <v/>
      </c>
      <c r="X339" s="51" t="str">
        <f t="shared" si="102"/>
        <v/>
      </c>
    </row>
    <row r="340" spans="22:24" x14ac:dyDescent="0.3">
      <c r="V340" s="40" t="str">
        <f t="shared" si="100"/>
        <v/>
      </c>
      <c r="W340" s="51" t="str">
        <f t="shared" si="101"/>
        <v/>
      </c>
      <c r="X340" s="51" t="str">
        <f t="shared" si="102"/>
        <v/>
      </c>
    </row>
    <row r="341" spans="22:24" x14ac:dyDescent="0.3">
      <c r="V341" s="40" t="str">
        <f t="shared" si="100"/>
        <v/>
      </c>
      <c r="W341" s="51" t="str">
        <f t="shared" si="101"/>
        <v/>
      </c>
      <c r="X341" s="51" t="str">
        <f t="shared" si="102"/>
        <v/>
      </c>
    </row>
    <row r="342" spans="22:24" x14ac:dyDescent="0.3">
      <c r="V342" s="40" t="str">
        <f t="shared" si="100"/>
        <v/>
      </c>
      <c r="W342" s="51" t="str">
        <f t="shared" si="101"/>
        <v/>
      </c>
      <c r="X342" s="51" t="str">
        <f t="shared" si="102"/>
        <v/>
      </c>
    </row>
    <row r="343" spans="22:24" x14ac:dyDescent="0.3">
      <c r="V343" s="40" t="str">
        <f t="shared" si="100"/>
        <v/>
      </c>
      <c r="W343" s="51" t="str">
        <f t="shared" si="101"/>
        <v/>
      </c>
      <c r="X343" s="51" t="str">
        <f t="shared" si="102"/>
        <v/>
      </c>
    </row>
    <row r="344" spans="22:24" x14ac:dyDescent="0.3">
      <c r="V344" s="40" t="str">
        <f t="shared" si="100"/>
        <v/>
      </c>
      <c r="W344" s="51" t="str">
        <f t="shared" si="101"/>
        <v/>
      </c>
      <c r="X344" s="51" t="str">
        <f t="shared" si="102"/>
        <v/>
      </c>
    </row>
    <row r="345" spans="22:24" x14ac:dyDescent="0.3">
      <c r="V345" s="40" t="str">
        <f t="shared" si="100"/>
        <v/>
      </c>
      <c r="W345" s="51" t="str">
        <f t="shared" si="101"/>
        <v/>
      </c>
      <c r="X345" s="51" t="str">
        <f t="shared" si="102"/>
        <v/>
      </c>
    </row>
    <row r="346" spans="22:24" x14ac:dyDescent="0.3">
      <c r="V346" s="40" t="str">
        <f t="shared" si="100"/>
        <v/>
      </c>
      <c r="W346" s="51" t="str">
        <f t="shared" si="101"/>
        <v/>
      </c>
      <c r="X346" s="51" t="str">
        <f t="shared" si="102"/>
        <v/>
      </c>
    </row>
    <row r="347" spans="22:24" x14ac:dyDescent="0.3">
      <c r="V347" s="40" t="str">
        <f t="shared" si="100"/>
        <v/>
      </c>
      <c r="W347" s="51" t="str">
        <f t="shared" si="101"/>
        <v/>
      </c>
      <c r="X347" s="51" t="str">
        <f t="shared" si="102"/>
        <v/>
      </c>
    </row>
    <row r="348" spans="22:24" x14ac:dyDescent="0.3">
      <c r="V348" s="40" t="str">
        <f t="shared" si="100"/>
        <v/>
      </c>
      <c r="W348" s="51" t="str">
        <f t="shared" si="101"/>
        <v/>
      </c>
      <c r="X348" s="51" t="str">
        <f t="shared" si="102"/>
        <v/>
      </c>
    </row>
    <row r="349" spans="22:24" x14ac:dyDescent="0.3">
      <c r="V349" s="40" t="str">
        <f t="shared" si="100"/>
        <v/>
      </c>
      <c r="W349" s="51" t="str">
        <f t="shared" si="101"/>
        <v/>
      </c>
      <c r="X349" s="51" t="str">
        <f t="shared" si="102"/>
        <v/>
      </c>
    </row>
    <row r="350" spans="22:24" x14ac:dyDescent="0.3">
      <c r="V350" s="40" t="str">
        <f t="shared" si="100"/>
        <v/>
      </c>
      <c r="W350" s="51" t="str">
        <f t="shared" si="101"/>
        <v/>
      </c>
      <c r="X350" s="51" t="str">
        <f t="shared" si="102"/>
        <v/>
      </c>
    </row>
    <row r="351" spans="22:24" x14ac:dyDescent="0.3">
      <c r="V351" s="40" t="str">
        <f t="shared" si="100"/>
        <v/>
      </c>
      <c r="W351" s="51" t="str">
        <f t="shared" si="101"/>
        <v/>
      </c>
      <c r="X351" s="51" t="str">
        <f t="shared" si="102"/>
        <v/>
      </c>
    </row>
    <row r="352" spans="22:24" x14ac:dyDescent="0.3">
      <c r="V352" s="40" t="str">
        <f t="shared" si="100"/>
        <v/>
      </c>
      <c r="W352" s="51" t="str">
        <f t="shared" si="101"/>
        <v/>
      </c>
      <c r="X352" s="51" t="str">
        <f t="shared" si="102"/>
        <v/>
      </c>
    </row>
    <row r="353" spans="22:24" x14ac:dyDescent="0.3">
      <c r="V353" s="40" t="str">
        <f t="shared" si="100"/>
        <v/>
      </c>
      <c r="W353" s="51" t="str">
        <f t="shared" si="101"/>
        <v/>
      </c>
      <c r="X353" s="51" t="str">
        <f t="shared" si="102"/>
        <v/>
      </c>
    </row>
    <row r="354" spans="22:24" x14ac:dyDescent="0.3">
      <c r="V354" s="40" t="str">
        <f t="shared" si="100"/>
        <v/>
      </c>
      <c r="W354" s="51" t="str">
        <f t="shared" si="101"/>
        <v/>
      </c>
      <c r="X354" s="51" t="str">
        <f t="shared" si="102"/>
        <v/>
      </c>
    </row>
    <row r="355" spans="22:24" x14ac:dyDescent="0.3">
      <c r="V355" s="40" t="str">
        <f t="shared" si="100"/>
        <v/>
      </c>
      <c r="W355" s="51" t="str">
        <f t="shared" si="101"/>
        <v/>
      </c>
      <c r="X355" s="51" t="str">
        <f t="shared" si="102"/>
        <v/>
      </c>
    </row>
    <row r="356" spans="22:24" x14ac:dyDescent="0.3">
      <c r="V356" s="40" t="str">
        <f t="shared" si="100"/>
        <v/>
      </c>
      <c r="W356" s="51" t="str">
        <f t="shared" si="101"/>
        <v/>
      </c>
      <c r="X356" s="51" t="str">
        <f t="shared" si="102"/>
        <v/>
      </c>
    </row>
    <row r="357" spans="22:24" x14ac:dyDescent="0.3">
      <c r="V357" s="40" t="str">
        <f t="shared" si="100"/>
        <v/>
      </c>
      <c r="W357" s="51" t="str">
        <f t="shared" si="101"/>
        <v/>
      </c>
      <c r="X357" s="51" t="str">
        <f t="shared" si="102"/>
        <v/>
      </c>
    </row>
    <row r="358" spans="22:24" x14ac:dyDescent="0.3">
      <c r="V358" s="40" t="str">
        <f t="shared" si="100"/>
        <v/>
      </c>
      <c r="W358" s="51" t="str">
        <f t="shared" si="101"/>
        <v/>
      </c>
      <c r="X358" s="51" t="str">
        <f t="shared" si="102"/>
        <v/>
      </c>
    </row>
    <row r="359" spans="22:24" x14ac:dyDescent="0.3">
      <c r="V359" s="40" t="str">
        <f t="shared" si="100"/>
        <v/>
      </c>
      <c r="W359" s="51" t="str">
        <f t="shared" si="101"/>
        <v/>
      </c>
      <c r="X359" s="51" t="str">
        <f t="shared" si="102"/>
        <v/>
      </c>
    </row>
    <row r="360" spans="22:24" x14ac:dyDescent="0.3">
      <c r="V360" s="40" t="str">
        <f t="shared" si="100"/>
        <v/>
      </c>
      <c r="W360" s="51" t="str">
        <f t="shared" si="101"/>
        <v/>
      </c>
      <c r="X360" s="51" t="str">
        <f t="shared" si="102"/>
        <v/>
      </c>
    </row>
    <row r="361" spans="22:24" x14ac:dyDescent="0.3">
      <c r="V361" s="40" t="str">
        <f t="shared" si="100"/>
        <v/>
      </c>
      <c r="W361" s="51" t="str">
        <f t="shared" si="101"/>
        <v/>
      </c>
      <c r="X361" s="51" t="str">
        <f t="shared" si="102"/>
        <v/>
      </c>
    </row>
    <row r="362" spans="22:24" x14ac:dyDescent="0.3">
      <c r="V362" s="40" t="str">
        <f t="shared" si="100"/>
        <v/>
      </c>
      <c r="W362" s="51" t="str">
        <f t="shared" si="101"/>
        <v/>
      </c>
      <c r="X362" s="51" t="str">
        <f t="shared" si="102"/>
        <v/>
      </c>
    </row>
    <row r="363" spans="22:24" x14ac:dyDescent="0.3">
      <c r="V363" s="40" t="str">
        <f t="shared" si="100"/>
        <v/>
      </c>
      <c r="W363" s="51" t="str">
        <f t="shared" si="101"/>
        <v/>
      </c>
      <c r="X363" s="51" t="str">
        <f t="shared" si="102"/>
        <v/>
      </c>
    </row>
    <row r="364" spans="22:24" x14ac:dyDescent="0.3">
      <c r="V364" s="40" t="str">
        <f t="shared" si="100"/>
        <v/>
      </c>
      <c r="W364" s="51" t="str">
        <f t="shared" si="101"/>
        <v/>
      </c>
      <c r="X364" s="51" t="str">
        <f t="shared" si="102"/>
        <v/>
      </c>
    </row>
    <row r="365" spans="22:24" x14ac:dyDescent="0.3">
      <c r="V365" s="40" t="str">
        <f t="shared" si="100"/>
        <v/>
      </c>
      <c r="W365" s="51" t="str">
        <f t="shared" si="101"/>
        <v/>
      </c>
      <c r="X365" s="51" t="str">
        <f t="shared" si="102"/>
        <v/>
      </c>
    </row>
    <row r="366" spans="22:24" x14ac:dyDescent="0.3">
      <c r="V366" s="40" t="str">
        <f t="shared" si="100"/>
        <v/>
      </c>
      <c r="W366" s="51" t="str">
        <f t="shared" si="101"/>
        <v/>
      </c>
      <c r="X366" s="51" t="str">
        <f t="shared" si="102"/>
        <v/>
      </c>
    </row>
    <row r="367" spans="22:24" x14ac:dyDescent="0.3">
      <c r="V367" s="40" t="str">
        <f t="shared" si="100"/>
        <v/>
      </c>
      <c r="W367" s="51" t="str">
        <f t="shared" si="101"/>
        <v/>
      </c>
      <c r="X367" s="51" t="str">
        <f t="shared" si="102"/>
        <v/>
      </c>
    </row>
    <row r="368" spans="22:24" x14ac:dyDescent="0.3">
      <c r="V368" s="40" t="str">
        <f t="shared" si="100"/>
        <v/>
      </c>
      <c r="W368" s="51" t="str">
        <f t="shared" si="101"/>
        <v/>
      </c>
      <c r="X368" s="51" t="str">
        <f t="shared" si="102"/>
        <v/>
      </c>
    </row>
    <row r="369" spans="22:24" x14ac:dyDescent="0.3">
      <c r="V369" s="40" t="str">
        <f t="shared" si="100"/>
        <v/>
      </c>
      <c r="W369" s="51" t="str">
        <f t="shared" si="101"/>
        <v/>
      </c>
      <c r="X369" s="51" t="str">
        <f t="shared" si="102"/>
        <v/>
      </c>
    </row>
    <row r="370" spans="22:24" x14ac:dyDescent="0.3">
      <c r="V370" s="40" t="str">
        <f t="shared" si="100"/>
        <v/>
      </c>
      <c r="W370" s="51" t="str">
        <f t="shared" si="101"/>
        <v/>
      </c>
      <c r="X370" s="51" t="str">
        <f t="shared" si="102"/>
        <v/>
      </c>
    </row>
    <row r="371" spans="22:24" x14ac:dyDescent="0.3">
      <c r="V371" s="40" t="str">
        <f t="shared" si="100"/>
        <v/>
      </c>
      <c r="W371" s="51" t="str">
        <f t="shared" si="101"/>
        <v/>
      </c>
      <c r="X371" s="51" t="str">
        <f t="shared" si="102"/>
        <v/>
      </c>
    </row>
    <row r="372" spans="22:24" x14ac:dyDescent="0.3">
      <c r="V372" s="40" t="str">
        <f t="shared" si="100"/>
        <v/>
      </c>
      <c r="W372" s="51" t="str">
        <f t="shared" si="101"/>
        <v/>
      </c>
      <c r="X372" s="51" t="str">
        <f t="shared" si="102"/>
        <v/>
      </c>
    </row>
    <row r="373" spans="22:24" x14ac:dyDescent="0.3">
      <c r="V373" s="40" t="str">
        <f t="shared" si="100"/>
        <v/>
      </c>
      <c r="W373" s="51" t="str">
        <f t="shared" si="101"/>
        <v/>
      </c>
      <c r="X373" s="51" t="str">
        <f t="shared" si="102"/>
        <v/>
      </c>
    </row>
    <row r="374" spans="22:24" x14ac:dyDescent="0.3">
      <c r="V374" s="40" t="str">
        <f t="shared" si="100"/>
        <v/>
      </c>
      <c r="W374" s="51" t="str">
        <f t="shared" si="101"/>
        <v/>
      </c>
      <c r="X374" s="51" t="str">
        <f t="shared" si="102"/>
        <v/>
      </c>
    </row>
    <row r="375" spans="22:24" x14ac:dyDescent="0.3">
      <c r="V375" s="40" t="str">
        <f t="shared" si="100"/>
        <v/>
      </c>
      <c r="W375" s="51" t="str">
        <f t="shared" si="101"/>
        <v/>
      </c>
      <c r="X375" s="51" t="str">
        <f t="shared" si="102"/>
        <v/>
      </c>
    </row>
    <row r="376" spans="22:24" x14ac:dyDescent="0.3">
      <c r="V376" s="40" t="str">
        <f t="shared" si="100"/>
        <v/>
      </c>
      <c r="W376" s="51" t="str">
        <f t="shared" si="101"/>
        <v/>
      </c>
      <c r="X376" s="51" t="str">
        <f t="shared" si="102"/>
        <v/>
      </c>
    </row>
    <row r="377" spans="22:24" x14ac:dyDescent="0.3">
      <c r="V377" s="40" t="str">
        <f t="shared" si="100"/>
        <v/>
      </c>
      <c r="W377" s="51" t="str">
        <f t="shared" si="101"/>
        <v/>
      </c>
      <c r="X377" s="51" t="str">
        <f t="shared" si="102"/>
        <v/>
      </c>
    </row>
    <row r="378" spans="22:24" x14ac:dyDescent="0.3">
      <c r="V378" s="40" t="str">
        <f t="shared" si="100"/>
        <v/>
      </c>
      <c r="W378" s="51" t="str">
        <f t="shared" si="101"/>
        <v/>
      </c>
      <c r="X378" s="51" t="str">
        <f t="shared" si="102"/>
        <v/>
      </c>
    </row>
    <row r="379" spans="22:24" x14ac:dyDescent="0.3">
      <c r="V379" s="40" t="str">
        <f t="shared" si="100"/>
        <v/>
      </c>
      <c r="W379" s="51" t="str">
        <f t="shared" si="101"/>
        <v/>
      </c>
      <c r="X379" s="51" t="str">
        <f t="shared" si="102"/>
        <v/>
      </c>
    </row>
    <row r="380" spans="22:24" x14ac:dyDescent="0.3">
      <c r="V380" s="40" t="str">
        <f t="shared" si="100"/>
        <v/>
      </c>
      <c r="W380" s="51" t="str">
        <f t="shared" si="101"/>
        <v/>
      </c>
      <c r="X380" s="51" t="str">
        <f t="shared" si="102"/>
        <v/>
      </c>
    </row>
    <row r="381" spans="22:24" x14ac:dyDescent="0.3">
      <c r="V381" s="40" t="str">
        <f t="shared" si="100"/>
        <v/>
      </c>
      <c r="W381" s="51" t="str">
        <f t="shared" si="101"/>
        <v/>
      </c>
      <c r="X381" s="51" t="str">
        <f t="shared" si="102"/>
        <v/>
      </c>
    </row>
    <row r="382" spans="22:24" x14ac:dyDescent="0.3">
      <c r="V382" s="40" t="str">
        <f t="shared" si="100"/>
        <v/>
      </c>
      <c r="W382" s="51" t="str">
        <f t="shared" si="101"/>
        <v/>
      </c>
      <c r="X382" s="51" t="str">
        <f t="shared" si="102"/>
        <v/>
      </c>
    </row>
    <row r="383" spans="22:24" x14ac:dyDescent="0.3">
      <c r="V383" s="40" t="str">
        <f t="shared" si="100"/>
        <v/>
      </c>
      <c r="W383" s="51" t="str">
        <f t="shared" si="101"/>
        <v/>
      </c>
      <c r="X383" s="51" t="str">
        <f t="shared" si="102"/>
        <v/>
      </c>
    </row>
    <row r="384" spans="22:24" x14ac:dyDescent="0.3">
      <c r="V384" s="40" t="str">
        <f t="shared" si="100"/>
        <v/>
      </c>
      <c r="W384" s="51" t="str">
        <f t="shared" si="101"/>
        <v/>
      </c>
      <c r="X384" s="51" t="str">
        <f t="shared" si="102"/>
        <v/>
      </c>
    </row>
    <row r="385" spans="22:24" x14ac:dyDescent="0.3">
      <c r="V385" s="40" t="str">
        <f t="shared" si="100"/>
        <v/>
      </c>
      <c r="W385" s="51" t="str">
        <f t="shared" si="101"/>
        <v/>
      </c>
      <c r="X385" s="51" t="str">
        <f t="shared" si="102"/>
        <v/>
      </c>
    </row>
    <row r="386" spans="22:24" x14ac:dyDescent="0.3">
      <c r="V386" s="40" t="str">
        <f t="shared" si="100"/>
        <v/>
      </c>
      <c r="W386" s="51" t="str">
        <f t="shared" si="101"/>
        <v/>
      </c>
      <c r="X386" s="51" t="str">
        <f t="shared" si="102"/>
        <v/>
      </c>
    </row>
    <row r="387" spans="22:24" x14ac:dyDescent="0.3">
      <c r="V387" s="40" t="str">
        <f t="shared" si="100"/>
        <v/>
      </c>
      <c r="W387" s="51" t="str">
        <f t="shared" si="101"/>
        <v/>
      </c>
      <c r="X387" s="51" t="str">
        <f t="shared" si="102"/>
        <v/>
      </c>
    </row>
    <row r="388" spans="22:24" x14ac:dyDescent="0.3">
      <c r="V388" s="40" t="str">
        <f t="shared" si="100"/>
        <v/>
      </c>
      <c r="W388" s="51" t="str">
        <f t="shared" si="101"/>
        <v/>
      </c>
      <c r="X388" s="51" t="str">
        <f t="shared" si="102"/>
        <v/>
      </c>
    </row>
    <row r="389" spans="22:24" x14ac:dyDescent="0.3">
      <c r="V389" s="40" t="str">
        <f t="shared" si="100"/>
        <v/>
      </c>
      <c r="W389" s="51" t="str">
        <f t="shared" si="101"/>
        <v/>
      </c>
      <c r="X389" s="51" t="str">
        <f t="shared" si="102"/>
        <v/>
      </c>
    </row>
    <row r="390" spans="22:24" x14ac:dyDescent="0.3">
      <c r="V390" s="40" t="str">
        <f t="shared" ref="V390:V453" si="103">IFERROR(VLOOKUP(1000,A390:D390,4,FALSE),"")</f>
        <v/>
      </c>
      <c r="W390" s="51" t="str">
        <f t="shared" ref="W390:W453" si="104">IFERROR(VLOOKUP(1000,B390:J390,9,FALSE),"")</f>
        <v/>
      </c>
      <c r="X390" s="51" t="str">
        <f t="shared" ref="X390:X453" si="105">IFERROR(VLOOKUP(1000,C390:P390,14,FALSE),"")</f>
        <v/>
      </c>
    </row>
    <row r="391" spans="22:24" x14ac:dyDescent="0.3">
      <c r="V391" s="40" t="str">
        <f t="shared" si="103"/>
        <v/>
      </c>
      <c r="W391" s="51" t="str">
        <f t="shared" si="104"/>
        <v/>
      </c>
      <c r="X391" s="51" t="str">
        <f t="shared" si="105"/>
        <v/>
      </c>
    </row>
    <row r="392" spans="22:24" x14ac:dyDescent="0.3">
      <c r="V392" s="40" t="str">
        <f t="shared" si="103"/>
        <v/>
      </c>
      <c r="W392" s="51" t="str">
        <f t="shared" si="104"/>
        <v/>
      </c>
      <c r="X392" s="51" t="str">
        <f t="shared" si="105"/>
        <v/>
      </c>
    </row>
    <row r="393" spans="22:24" x14ac:dyDescent="0.3">
      <c r="V393" s="40" t="str">
        <f t="shared" si="103"/>
        <v/>
      </c>
      <c r="W393" s="51" t="str">
        <f t="shared" si="104"/>
        <v/>
      </c>
      <c r="X393" s="51" t="str">
        <f t="shared" si="105"/>
        <v/>
      </c>
    </row>
    <row r="394" spans="22:24" x14ac:dyDescent="0.3">
      <c r="V394" s="40" t="str">
        <f t="shared" si="103"/>
        <v/>
      </c>
      <c r="W394" s="51" t="str">
        <f t="shared" si="104"/>
        <v/>
      </c>
      <c r="X394" s="51" t="str">
        <f t="shared" si="105"/>
        <v/>
      </c>
    </row>
    <row r="395" spans="22:24" x14ac:dyDescent="0.3">
      <c r="V395" s="40" t="str">
        <f t="shared" si="103"/>
        <v/>
      </c>
      <c r="W395" s="51" t="str">
        <f t="shared" si="104"/>
        <v/>
      </c>
      <c r="X395" s="51" t="str">
        <f t="shared" si="105"/>
        <v/>
      </c>
    </row>
    <row r="396" spans="22:24" x14ac:dyDescent="0.3">
      <c r="V396" s="40" t="str">
        <f t="shared" si="103"/>
        <v/>
      </c>
      <c r="W396" s="51" t="str">
        <f t="shared" si="104"/>
        <v/>
      </c>
      <c r="X396" s="51" t="str">
        <f t="shared" si="105"/>
        <v/>
      </c>
    </row>
    <row r="397" spans="22:24" x14ac:dyDescent="0.3">
      <c r="V397" s="40" t="str">
        <f t="shared" si="103"/>
        <v/>
      </c>
      <c r="W397" s="51" t="str">
        <f t="shared" si="104"/>
        <v/>
      </c>
      <c r="X397" s="51" t="str">
        <f t="shared" si="105"/>
        <v/>
      </c>
    </row>
    <row r="398" spans="22:24" x14ac:dyDescent="0.3">
      <c r="V398" s="40" t="str">
        <f t="shared" si="103"/>
        <v/>
      </c>
      <c r="W398" s="51" t="str">
        <f t="shared" si="104"/>
        <v/>
      </c>
      <c r="X398" s="51" t="str">
        <f t="shared" si="105"/>
        <v/>
      </c>
    </row>
    <row r="399" spans="22:24" x14ac:dyDescent="0.3">
      <c r="V399" s="40" t="str">
        <f t="shared" si="103"/>
        <v/>
      </c>
      <c r="W399" s="51" t="str">
        <f t="shared" si="104"/>
        <v/>
      </c>
      <c r="X399" s="51" t="str">
        <f t="shared" si="105"/>
        <v/>
      </c>
    </row>
    <row r="400" spans="22:24" x14ac:dyDescent="0.3">
      <c r="V400" s="40" t="str">
        <f t="shared" si="103"/>
        <v/>
      </c>
      <c r="W400" s="51" t="str">
        <f t="shared" si="104"/>
        <v/>
      </c>
      <c r="X400" s="51" t="str">
        <f t="shared" si="105"/>
        <v/>
      </c>
    </row>
    <row r="401" spans="22:24" x14ac:dyDescent="0.3">
      <c r="V401" s="40" t="str">
        <f t="shared" si="103"/>
        <v/>
      </c>
      <c r="W401" s="51" t="str">
        <f t="shared" si="104"/>
        <v/>
      </c>
      <c r="X401" s="51" t="str">
        <f t="shared" si="105"/>
        <v/>
      </c>
    </row>
    <row r="402" spans="22:24" x14ac:dyDescent="0.3">
      <c r="V402" s="40" t="str">
        <f t="shared" si="103"/>
        <v/>
      </c>
      <c r="W402" s="51" t="str">
        <f t="shared" si="104"/>
        <v/>
      </c>
      <c r="X402" s="51" t="str">
        <f t="shared" si="105"/>
        <v/>
      </c>
    </row>
    <row r="403" spans="22:24" x14ac:dyDescent="0.3">
      <c r="V403" s="40" t="str">
        <f t="shared" si="103"/>
        <v/>
      </c>
      <c r="W403" s="51" t="str">
        <f t="shared" si="104"/>
        <v/>
      </c>
      <c r="X403" s="51" t="str">
        <f t="shared" si="105"/>
        <v/>
      </c>
    </row>
    <row r="404" spans="22:24" x14ac:dyDescent="0.3">
      <c r="V404" s="40" t="str">
        <f t="shared" si="103"/>
        <v/>
      </c>
      <c r="W404" s="51" t="str">
        <f t="shared" si="104"/>
        <v/>
      </c>
      <c r="X404" s="51" t="str">
        <f t="shared" si="105"/>
        <v/>
      </c>
    </row>
    <row r="405" spans="22:24" x14ac:dyDescent="0.3">
      <c r="V405" s="40" t="str">
        <f t="shared" si="103"/>
        <v/>
      </c>
      <c r="W405" s="51" t="str">
        <f t="shared" si="104"/>
        <v/>
      </c>
      <c r="X405" s="51" t="str">
        <f t="shared" si="105"/>
        <v/>
      </c>
    </row>
    <row r="406" spans="22:24" x14ac:dyDescent="0.3">
      <c r="V406" s="40" t="str">
        <f t="shared" si="103"/>
        <v/>
      </c>
      <c r="W406" s="51" t="str">
        <f t="shared" si="104"/>
        <v/>
      </c>
      <c r="X406" s="51" t="str">
        <f t="shared" si="105"/>
        <v/>
      </c>
    </row>
    <row r="407" spans="22:24" x14ac:dyDescent="0.3">
      <c r="V407" s="40" t="str">
        <f t="shared" si="103"/>
        <v/>
      </c>
      <c r="W407" s="51" t="str">
        <f t="shared" si="104"/>
        <v/>
      </c>
      <c r="X407" s="51" t="str">
        <f t="shared" si="105"/>
        <v/>
      </c>
    </row>
    <row r="408" spans="22:24" x14ac:dyDescent="0.3">
      <c r="V408" s="40" t="str">
        <f t="shared" si="103"/>
        <v/>
      </c>
      <c r="W408" s="51" t="str">
        <f t="shared" si="104"/>
        <v/>
      </c>
      <c r="X408" s="51" t="str">
        <f t="shared" si="105"/>
        <v/>
      </c>
    </row>
    <row r="409" spans="22:24" x14ac:dyDescent="0.3">
      <c r="V409" s="40" t="str">
        <f t="shared" si="103"/>
        <v/>
      </c>
      <c r="W409" s="51" t="str">
        <f t="shared" si="104"/>
        <v/>
      </c>
      <c r="X409" s="51" t="str">
        <f t="shared" si="105"/>
        <v/>
      </c>
    </row>
    <row r="410" spans="22:24" x14ac:dyDescent="0.3">
      <c r="V410" s="40" t="str">
        <f t="shared" si="103"/>
        <v/>
      </c>
      <c r="W410" s="51" t="str">
        <f t="shared" si="104"/>
        <v/>
      </c>
      <c r="X410" s="51" t="str">
        <f t="shared" si="105"/>
        <v/>
      </c>
    </row>
    <row r="411" spans="22:24" x14ac:dyDescent="0.3">
      <c r="V411" s="40" t="str">
        <f t="shared" si="103"/>
        <v/>
      </c>
      <c r="W411" s="51" t="str">
        <f t="shared" si="104"/>
        <v/>
      </c>
      <c r="X411" s="51" t="str">
        <f t="shared" si="105"/>
        <v/>
      </c>
    </row>
    <row r="412" spans="22:24" x14ac:dyDescent="0.3">
      <c r="V412" s="40" t="str">
        <f t="shared" si="103"/>
        <v/>
      </c>
      <c r="W412" s="51" t="str">
        <f t="shared" si="104"/>
        <v/>
      </c>
      <c r="X412" s="51" t="str">
        <f t="shared" si="105"/>
        <v/>
      </c>
    </row>
    <row r="413" spans="22:24" x14ac:dyDescent="0.3">
      <c r="V413" s="40" t="str">
        <f t="shared" si="103"/>
        <v/>
      </c>
      <c r="W413" s="51" t="str">
        <f t="shared" si="104"/>
        <v/>
      </c>
      <c r="X413" s="51" t="str">
        <f t="shared" si="105"/>
        <v/>
      </c>
    </row>
    <row r="414" spans="22:24" x14ac:dyDescent="0.3">
      <c r="V414" s="40" t="str">
        <f t="shared" si="103"/>
        <v/>
      </c>
      <c r="W414" s="51" t="str">
        <f t="shared" si="104"/>
        <v/>
      </c>
      <c r="X414" s="51" t="str">
        <f t="shared" si="105"/>
        <v/>
      </c>
    </row>
    <row r="415" spans="22:24" x14ac:dyDescent="0.3">
      <c r="V415" s="40" t="str">
        <f t="shared" si="103"/>
        <v/>
      </c>
      <c r="W415" s="51" t="str">
        <f t="shared" si="104"/>
        <v/>
      </c>
      <c r="X415" s="51" t="str">
        <f t="shared" si="105"/>
        <v/>
      </c>
    </row>
    <row r="416" spans="22:24" x14ac:dyDescent="0.3">
      <c r="V416" s="40" t="str">
        <f t="shared" si="103"/>
        <v/>
      </c>
      <c r="W416" s="51" t="str">
        <f t="shared" si="104"/>
        <v/>
      </c>
      <c r="X416" s="51" t="str">
        <f t="shared" si="105"/>
        <v/>
      </c>
    </row>
    <row r="417" spans="22:24" x14ac:dyDescent="0.3">
      <c r="V417" s="40" t="str">
        <f t="shared" si="103"/>
        <v/>
      </c>
      <c r="W417" s="51" t="str">
        <f t="shared" si="104"/>
        <v/>
      </c>
      <c r="X417" s="51" t="str">
        <f t="shared" si="105"/>
        <v/>
      </c>
    </row>
    <row r="418" spans="22:24" x14ac:dyDescent="0.3">
      <c r="V418" s="40" t="str">
        <f t="shared" si="103"/>
        <v/>
      </c>
      <c r="W418" s="51" t="str">
        <f t="shared" si="104"/>
        <v/>
      </c>
      <c r="X418" s="51" t="str">
        <f t="shared" si="105"/>
        <v/>
      </c>
    </row>
    <row r="419" spans="22:24" x14ac:dyDescent="0.3">
      <c r="V419" s="40" t="str">
        <f t="shared" si="103"/>
        <v/>
      </c>
      <c r="W419" s="51" t="str">
        <f t="shared" si="104"/>
        <v/>
      </c>
      <c r="X419" s="51" t="str">
        <f t="shared" si="105"/>
        <v/>
      </c>
    </row>
    <row r="420" spans="22:24" x14ac:dyDescent="0.3">
      <c r="V420" s="40" t="str">
        <f t="shared" si="103"/>
        <v/>
      </c>
      <c r="W420" s="51" t="str">
        <f t="shared" si="104"/>
        <v/>
      </c>
      <c r="X420" s="51" t="str">
        <f t="shared" si="105"/>
        <v/>
      </c>
    </row>
    <row r="421" spans="22:24" x14ac:dyDescent="0.3">
      <c r="V421" s="40" t="str">
        <f t="shared" si="103"/>
        <v/>
      </c>
      <c r="W421" s="51" t="str">
        <f t="shared" si="104"/>
        <v/>
      </c>
      <c r="X421" s="51" t="str">
        <f t="shared" si="105"/>
        <v/>
      </c>
    </row>
    <row r="422" spans="22:24" x14ac:dyDescent="0.3">
      <c r="V422" s="40" t="str">
        <f t="shared" si="103"/>
        <v/>
      </c>
      <c r="W422" s="51" t="str">
        <f t="shared" si="104"/>
        <v/>
      </c>
      <c r="X422" s="51" t="str">
        <f t="shared" si="105"/>
        <v/>
      </c>
    </row>
    <row r="423" spans="22:24" x14ac:dyDescent="0.3">
      <c r="V423" s="40" t="str">
        <f t="shared" si="103"/>
        <v/>
      </c>
      <c r="W423" s="51" t="str">
        <f t="shared" si="104"/>
        <v/>
      </c>
      <c r="X423" s="51" t="str">
        <f t="shared" si="105"/>
        <v/>
      </c>
    </row>
    <row r="424" spans="22:24" x14ac:dyDescent="0.3">
      <c r="V424" s="40" t="str">
        <f t="shared" si="103"/>
        <v/>
      </c>
      <c r="W424" s="51" t="str">
        <f t="shared" si="104"/>
        <v/>
      </c>
      <c r="X424" s="51" t="str">
        <f t="shared" si="105"/>
        <v/>
      </c>
    </row>
    <row r="425" spans="22:24" x14ac:dyDescent="0.3">
      <c r="V425" s="40" t="str">
        <f t="shared" si="103"/>
        <v/>
      </c>
      <c r="W425" s="51" t="str">
        <f t="shared" si="104"/>
        <v/>
      </c>
      <c r="X425" s="51" t="str">
        <f t="shared" si="105"/>
        <v/>
      </c>
    </row>
    <row r="426" spans="22:24" x14ac:dyDescent="0.3">
      <c r="V426" s="40" t="str">
        <f t="shared" si="103"/>
        <v/>
      </c>
      <c r="W426" s="51" t="str">
        <f t="shared" si="104"/>
        <v/>
      </c>
      <c r="X426" s="51" t="str">
        <f t="shared" si="105"/>
        <v/>
      </c>
    </row>
    <row r="427" spans="22:24" x14ac:dyDescent="0.3">
      <c r="V427" s="40" t="str">
        <f t="shared" si="103"/>
        <v/>
      </c>
      <c r="W427" s="51" t="str">
        <f t="shared" si="104"/>
        <v/>
      </c>
      <c r="X427" s="51" t="str">
        <f t="shared" si="105"/>
        <v/>
      </c>
    </row>
    <row r="428" spans="22:24" x14ac:dyDescent="0.3">
      <c r="V428" s="40" t="str">
        <f t="shared" si="103"/>
        <v/>
      </c>
      <c r="W428" s="51" t="str">
        <f t="shared" si="104"/>
        <v/>
      </c>
      <c r="X428" s="51" t="str">
        <f t="shared" si="105"/>
        <v/>
      </c>
    </row>
    <row r="429" spans="22:24" x14ac:dyDescent="0.3">
      <c r="V429" s="40" t="str">
        <f t="shared" si="103"/>
        <v/>
      </c>
      <c r="W429" s="51" t="str">
        <f t="shared" si="104"/>
        <v/>
      </c>
      <c r="X429" s="51" t="str">
        <f t="shared" si="105"/>
        <v/>
      </c>
    </row>
    <row r="430" spans="22:24" x14ac:dyDescent="0.3">
      <c r="V430" s="40" t="str">
        <f t="shared" si="103"/>
        <v/>
      </c>
      <c r="W430" s="51" t="str">
        <f t="shared" si="104"/>
        <v/>
      </c>
      <c r="X430" s="51" t="str">
        <f t="shared" si="105"/>
        <v/>
      </c>
    </row>
    <row r="431" spans="22:24" x14ac:dyDescent="0.3">
      <c r="V431" s="40" t="str">
        <f t="shared" si="103"/>
        <v/>
      </c>
      <c r="W431" s="51" t="str">
        <f t="shared" si="104"/>
        <v/>
      </c>
      <c r="X431" s="51" t="str">
        <f t="shared" si="105"/>
        <v/>
      </c>
    </row>
    <row r="432" spans="22:24" x14ac:dyDescent="0.3">
      <c r="V432" s="40" t="str">
        <f t="shared" si="103"/>
        <v/>
      </c>
      <c r="W432" s="51" t="str">
        <f t="shared" si="104"/>
        <v/>
      </c>
      <c r="X432" s="51" t="str">
        <f t="shared" si="105"/>
        <v/>
      </c>
    </row>
    <row r="433" spans="22:24" x14ac:dyDescent="0.3">
      <c r="V433" s="40" t="str">
        <f t="shared" si="103"/>
        <v/>
      </c>
      <c r="W433" s="51" t="str">
        <f t="shared" si="104"/>
        <v/>
      </c>
      <c r="X433" s="51" t="str">
        <f t="shared" si="105"/>
        <v/>
      </c>
    </row>
    <row r="434" spans="22:24" x14ac:dyDescent="0.3">
      <c r="V434" s="40" t="str">
        <f t="shared" si="103"/>
        <v/>
      </c>
      <c r="W434" s="51" t="str">
        <f t="shared" si="104"/>
        <v/>
      </c>
      <c r="X434" s="51" t="str">
        <f t="shared" si="105"/>
        <v/>
      </c>
    </row>
    <row r="435" spans="22:24" x14ac:dyDescent="0.3">
      <c r="V435" s="40" t="str">
        <f t="shared" si="103"/>
        <v/>
      </c>
      <c r="W435" s="51" t="str">
        <f t="shared" si="104"/>
        <v/>
      </c>
      <c r="X435" s="51" t="str">
        <f t="shared" si="105"/>
        <v/>
      </c>
    </row>
    <row r="436" spans="22:24" x14ac:dyDescent="0.3">
      <c r="V436" s="40" t="str">
        <f t="shared" si="103"/>
        <v/>
      </c>
      <c r="W436" s="51" t="str">
        <f t="shared" si="104"/>
        <v/>
      </c>
      <c r="X436" s="51" t="str">
        <f t="shared" si="105"/>
        <v/>
      </c>
    </row>
    <row r="437" spans="22:24" x14ac:dyDescent="0.3">
      <c r="V437" s="40" t="str">
        <f t="shared" si="103"/>
        <v/>
      </c>
      <c r="W437" s="51" t="str">
        <f t="shared" si="104"/>
        <v/>
      </c>
      <c r="X437" s="51" t="str">
        <f t="shared" si="105"/>
        <v/>
      </c>
    </row>
    <row r="438" spans="22:24" x14ac:dyDescent="0.3">
      <c r="V438" s="40" t="str">
        <f t="shared" si="103"/>
        <v/>
      </c>
      <c r="W438" s="51" t="str">
        <f t="shared" si="104"/>
        <v/>
      </c>
      <c r="X438" s="51" t="str">
        <f t="shared" si="105"/>
        <v/>
      </c>
    </row>
    <row r="439" spans="22:24" x14ac:dyDescent="0.3">
      <c r="V439" s="40" t="str">
        <f t="shared" si="103"/>
        <v/>
      </c>
      <c r="W439" s="51" t="str">
        <f t="shared" si="104"/>
        <v/>
      </c>
      <c r="X439" s="51" t="str">
        <f t="shared" si="105"/>
        <v/>
      </c>
    </row>
    <row r="440" spans="22:24" x14ac:dyDescent="0.3">
      <c r="V440" s="40" t="str">
        <f t="shared" si="103"/>
        <v/>
      </c>
      <c r="W440" s="51" t="str">
        <f t="shared" si="104"/>
        <v/>
      </c>
      <c r="X440" s="51" t="str">
        <f t="shared" si="105"/>
        <v/>
      </c>
    </row>
    <row r="441" spans="22:24" x14ac:dyDescent="0.3">
      <c r="V441" s="40" t="str">
        <f t="shared" si="103"/>
        <v/>
      </c>
      <c r="W441" s="51" t="str">
        <f t="shared" si="104"/>
        <v/>
      </c>
      <c r="X441" s="51" t="str">
        <f t="shared" si="105"/>
        <v/>
      </c>
    </row>
    <row r="442" spans="22:24" x14ac:dyDescent="0.3">
      <c r="V442" s="40" t="str">
        <f t="shared" si="103"/>
        <v/>
      </c>
      <c r="W442" s="51" t="str">
        <f t="shared" si="104"/>
        <v/>
      </c>
      <c r="X442" s="51" t="str">
        <f t="shared" si="105"/>
        <v/>
      </c>
    </row>
    <row r="443" spans="22:24" x14ac:dyDescent="0.3">
      <c r="V443" s="40" t="str">
        <f t="shared" si="103"/>
        <v/>
      </c>
      <c r="W443" s="51" t="str">
        <f t="shared" si="104"/>
        <v/>
      </c>
      <c r="X443" s="51" t="str">
        <f t="shared" si="105"/>
        <v/>
      </c>
    </row>
    <row r="444" spans="22:24" x14ac:dyDescent="0.3">
      <c r="V444" s="40" t="str">
        <f t="shared" si="103"/>
        <v/>
      </c>
      <c r="W444" s="51" t="str">
        <f t="shared" si="104"/>
        <v/>
      </c>
      <c r="X444" s="51" t="str">
        <f t="shared" si="105"/>
        <v/>
      </c>
    </row>
    <row r="445" spans="22:24" x14ac:dyDescent="0.3">
      <c r="V445" s="40" t="str">
        <f t="shared" si="103"/>
        <v/>
      </c>
      <c r="W445" s="51" t="str">
        <f t="shared" si="104"/>
        <v/>
      </c>
      <c r="X445" s="51" t="str">
        <f t="shared" si="105"/>
        <v/>
      </c>
    </row>
    <row r="446" spans="22:24" x14ac:dyDescent="0.3">
      <c r="V446" s="40" t="str">
        <f t="shared" si="103"/>
        <v/>
      </c>
      <c r="W446" s="51" t="str">
        <f t="shared" si="104"/>
        <v/>
      </c>
      <c r="X446" s="51" t="str">
        <f t="shared" si="105"/>
        <v/>
      </c>
    </row>
    <row r="447" spans="22:24" x14ac:dyDescent="0.3">
      <c r="V447" s="40" t="str">
        <f t="shared" si="103"/>
        <v/>
      </c>
      <c r="W447" s="51" t="str">
        <f t="shared" si="104"/>
        <v/>
      </c>
      <c r="X447" s="51" t="str">
        <f t="shared" si="105"/>
        <v/>
      </c>
    </row>
    <row r="448" spans="22:24" x14ac:dyDescent="0.3">
      <c r="V448" s="40" t="str">
        <f t="shared" si="103"/>
        <v/>
      </c>
      <c r="W448" s="51" t="str">
        <f t="shared" si="104"/>
        <v/>
      </c>
      <c r="X448" s="51" t="str">
        <f t="shared" si="105"/>
        <v/>
      </c>
    </row>
    <row r="449" spans="22:24" x14ac:dyDescent="0.3">
      <c r="V449" s="40" t="str">
        <f t="shared" si="103"/>
        <v/>
      </c>
      <c r="W449" s="51" t="str">
        <f t="shared" si="104"/>
        <v/>
      </c>
      <c r="X449" s="51" t="str">
        <f t="shared" si="105"/>
        <v/>
      </c>
    </row>
    <row r="450" spans="22:24" x14ac:dyDescent="0.3">
      <c r="V450" s="40" t="str">
        <f t="shared" si="103"/>
        <v/>
      </c>
      <c r="W450" s="51" t="str">
        <f t="shared" si="104"/>
        <v/>
      </c>
      <c r="X450" s="51" t="str">
        <f t="shared" si="105"/>
        <v/>
      </c>
    </row>
    <row r="451" spans="22:24" x14ac:dyDescent="0.3">
      <c r="V451" s="40" t="str">
        <f t="shared" si="103"/>
        <v/>
      </c>
      <c r="W451" s="51" t="str">
        <f t="shared" si="104"/>
        <v/>
      </c>
      <c r="X451" s="51" t="str">
        <f t="shared" si="105"/>
        <v/>
      </c>
    </row>
    <row r="452" spans="22:24" x14ac:dyDescent="0.3">
      <c r="V452" s="40" t="str">
        <f t="shared" si="103"/>
        <v/>
      </c>
      <c r="W452" s="51" t="str">
        <f t="shared" si="104"/>
        <v/>
      </c>
      <c r="X452" s="51" t="str">
        <f t="shared" si="105"/>
        <v/>
      </c>
    </row>
    <row r="453" spans="22:24" x14ac:dyDescent="0.3">
      <c r="V453" s="40" t="str">
        <f t="shared" si="103"/>
        <v/>
      </c>
      <c r="W453" s="51" t="str">
        <f t="shared" si="104"/>
        <v/>
      </c>
      <c r="X453" s="51" t="str">
        <f t="shared" si="105"/>
        <v/>
      </c>
    </row>
    <row r="454" spans="22:24" x14ac:dyDescent="0.3">
      <c r="V454" s="40" t="str">
        <f t="shared" ref="V454:V517" si="106">IFERROR(VLOOKUP(1000,A454:D454,4,FALSE),"")</f>
        <v/>
      </c>
      <c r="W454" s="51" t="str">
        <f t="shared" ref="W454:W517" si="107">IFERROR(VLOOKUP(1000,B454:J454,9,FALSE),"")</f>
        <v/>
      </c>
      <c r="X454" s="51" t="str">
        <f t="shared" ref="X454:X517" si="108">IFERROR(VLOOKUP(1000,C454:P454,14,FALSE),"")</f>
        <v/>
      </c>
    </row>
    <row r="455" spans="22:24" x14ac:dyDescent="0.3">
      <c r="V455" s="40" t="str">
        <f t="shared" si="106"/>
        <v/>
      </c>
      <c r="W455" s="51" t="str">
        <f t="shared" si="107"/>
        <v/>
      </c>
      <c r="X455" s="51" t="str">
        <f t="shared" si="108"/>
        <v/>
      </c>
    </row>
    <row r="456" spans="22:24" x14ac:dyDescent="0.3">
      <c r="V456" s="40" t="str">
        <f t="shared" si="106"/>
        <v/>
      </c>
      <c r="W456" s="51" t="str">
        <f t="shared" si="107"/>
        <v/>
      </c>
      <c r="X456" s="51" t="str">
        <f t="shared" si="108"/>
        <v/>
      </c>
    </row>
    <row r="457" spans="22:24" x14ac:dyDescent="0.3">
      <c r="V457" s="40" t="str">
        <f t="shared" si="106"/>
        <v/>
      </c>
      <c r="W457" s="51" t="str">
        <f t="shared" si="107"/>
        <v/>
      </c>
      <c r="X457" s="51" t="str">
        <f t="shared" si="108"/>
        <v/>
      </c>
    </row>
    <row r="458" spans="22:24" x14ac:dyDescent="0.3">
      <c r="V458" s="40" t="str">
        <f t="shared" si="106"/>
        <v/>
      </c>
      <c r="W458" s="51" t="str">
        <f t="shared" si="107"/>
        <v/>
      </c>
      <c r="X458" s="51" t="str">
        <f t="shared" si="108"/>
        <v/>
      </c>
    </row>
    <row r="459" spans="22:24" x14ac:dyDescent="0.3">
      <c r="V459" s="40" t="str">
        <f t="shared" si="106"/>
        <v/>
      </c>
      <c r="W459" s="51" t="str">
        <f t="shared" si="107"/>
        <v/>
      </c>
      <c r="X459" s="51" t="str">
        <f t="shared" si="108"/>
        <v/>
      </c>
    </row>
    <row r="460" spans="22:24" x14ac:dyDescent="0.3">
      <c r="V460" s="40" t="str">
        <f t="shared" si="106"/>
        <v/>
      </c>
      <c r="W460" s="51" t="str">
        <f t="shared" si="107"/>
        <v/>
      </c>
      <c r="X460" s="51" t="str">
        <f t="shared" si="108"/>
        <v/>
      </c>
    </row>
    <row r="461" spans="22:24" x14ac:dyDescent="0.3">
      <c r="V461" s="40" t="str">
        <f t="shared" si="106"/>
        <v/>
      </c>
      <c r="W461" s="51" t="str">
        <f t="shared" si="107"/>
        <v/>
      </c>
      <c r="X461" s="51" t="str">
        <f t="shared" si="108"/>
        <v/>
      </c>
    </row>
    <row r="462" spans="22:24" x14ac:dyDescent="0.3">
      <c r="V462" s="40" t="str">
        <f t="shared" si="106"/>
        <v/>
      </c>
      <c r="W462" s="51" t="str">
        <f t="shared" si="107"/>
        <v/>
      </c>
      <c r="X462" s="51" t="str">
        <f t="shared" si="108"/>
        <v/>
      </c>
    </row>
    <row r="463" spans="22:24" x14ac:dyDescent="0.3">
      <c r="V463" s="40" t="str">
        <f t="shared" si="106"/>
        <v/>
      </c>
      <c r="W463" s="51" t="str">
        <f t="shared" si="107"/>
        <v/>
      </c>
      <c r="X463" s="51" t="str">
        <f t="shared" si="108"/>
        <v/>
      </c>
    </row>
    <row r="464" spans="22:24" x14ac:dyDescent="0.3">
      <c r="V464" s="40" t="str">
        <f t="shared" si="106"/>
        <v/>
      </c>
      <c r="W464" s="51" t="str">
        <f t="shared" si="107"/>
        <v/>
      </c>
      <c r="X464" s="51" t="str">
        <f t="shared" si="108"/>
        <v/>
      </c>
    </row>
    <row r="465" spans="22:24" x14ac:dyDescent="0.3">
      <c r="V465" s="40" t="str">
        <f t="shared" si="106"/>
        <v/>
      </c>
      <c r="W465" s="51" t="str">
        <f t="shared" si="107"/>
        <v/>
      </c>
      <c r="X465" s="51" t="str">
        <f t="shared" si="108"/>
        <v/>
      </c>
    </row>
    <row r="466" spans="22:24" x14ac:dyDescent="0.3">
      <c r="V466" s="40" t="str">
        <f t="shared" si="106"/>
        <v/>
      </c>
      <c r="W466" s="51" t="str">
        <f t="shared" si="107"/>
        <v/>
      </c>
      <c r="X466" s="51" t="str">
        <f t="shared" si="108"/>
        <v/>
      </c>
    </row>
    <row r="467" spans="22:24" x14ac:dyDescent="0.3">
      <c r="V467" s="40" t="str">
        <f t="shared" si="106"/>
        <v/>
      </c>
      <c r="W467" s="51" t="str">
        <f t="shared" si="107"/>
        <v/>
      </c>
      <c r="X467" s="51" t="str">
        <f t="shared" si="108"/>
        <v/>
      </c>
    </row>
    <row r="468" spans="22:24" x14ac:dyDescent="0.3">
      <c r="V468" s="40" t="str">
        <f t="shared" si="106"/>
        <v/>
      </c>
      <c r="W468" s="51" t="str">
        <f t="shared" si="107"/>
        <v/>
      </c>
      <c r="X468" s="51" t="str">
        <f t="shared" si="108"/>
        <v/>
      </c>
    </row>
    <row r="469" spans="22:24" x14ac:dyDescent="0.3">
      <c r="V469" s="40" t="str">
        <f t="shared" si="106"/>
        <v/>
      </c>
      <c r="W469" s="51" t="str">
        <f t="shared" si="107"/>
        <v/>
      </c>
      <c r="X469" s="51" t="str">
        <f t="shared" si="108"/>
        <v/>
      </c>
    </row>
    <row r="470" spans="22:24" x14ac:dyDescent="0.3">
      <c r="V470" s="40" t="str">
        <f t="shared" si="106"/>
        <v/>
      </c>
      <c r="W470" s="51" t="str">
        <f t="shared" si="107"/>
        <v/>
      </c>
      <c r="X470" s="51" t="str">
        <f t="shared" si="108"/>
        <v/>
      </c>
    </row>
    <row r="471" spans="22:24" x14ac:dyDescent="0.3">
      <c r="V471" s="40" t="str">
        <f t="shared" si="106"/>
        <v/>
      </c>
      <c r="W471" s="51" t="str">
        <f t="shared" si="107"/>
        <v/>
      </c>
      <c r="X471" s="51" t="str">
        <f t="shared" si="108"/>
        <v/>
      </c>
    </row>
    <row r="472" spans="22:24" x14ac:dyDescent="0.3">
      <c r="V472" s="40" t="str">
        <f t="shared" si="106"/>
        <v/>
      </c>
      <c r="W472" s="51" t="str">
        <f t="shared" si="107"/>
        <v/>
      </c>
      <c r="X472" s="51" t="str">
        <f t="shared" si="108"/>
        <v/>
      </c>
    </row>
    <row r="473" spans="22:24" x14ac:dyDescent="0.3">
      <c r="V473" s="40" t="str">
        <f t="shared" si="106"/>
        <v/>
      </c>
      <c r="W473" s="51" t="str">
        <f t="shared" si="107"/>
        <v/>
      </c>
      <c r="X473" s="51" t="str">
        <f t="shared" si="108"/>
        <v/>
      </c>
    </row>
    <row r="474" spans="22:24" x14ac:dyDescent="0.3">
      <c r="V474" s="40" t="str">
        <f t="shared" si="106"/>
        <v/>
      </c>
      <c r="W474" s="51" t="str">
        <f t="shared" si="107"/>
        <v/>
      </c>
      <c r="X474" s="51" t="str">
        <f t="shared" si="108"/>
        <v/>
      </c>
    </row>
    <row r="475" spans="22:24" x14ac:dyDescent="0.3">
      <c r="V475" s="40" t="str">
        <f t="shared" si="106"/>
        <v/>
      </c>
      <c r="W475" s="51" t="str">
        <f t="shared" si="107"/>
        <v/>
      </c>
      <c r="X475" s="51" t="str">
        <f t="shared" si="108"/>
        <v/>
      </c>
    </row>
    <row r="476" spans="22:24" x14ac:dyDescent="0.3">
      <c r="V476" s="40" t="str">
        <f t="shared" si="106"/>
        <v/>
      </c>
      <c r="W476" s="51" t="str">
        <f t="shared" si="107"/>
        <v/>
      </c>
      <c r="X476" s="51" t="str">
        <f t="shared" si="108"/>
        <v/>
      </c>
    </row>
    <row r="477" spans="22:24" x14ac:dyDescent="0.3">
      <c r="V477" s="40" t="str">
        <f t="shared" si="106"/>
        <v/>
      </c>
      <c r="W477" s="51" t="str">
        <f t="shared" si="107"/>
        <v/>
      </c>
      <c r="X477" s="51" t="str">
        <f t="shared" si="108"/>
        <v/>
      </c>
    </row>
    <row r="478" spans="22:24" x14ac:dyDescent="0.3">
      <c r="V478" s="40" t="str">
        <f t="shared" si="106"/>
        <v/>
      </c>
      <c r="W478" s="51" t="str">
        <f t="shared" si="107"/>
        <v/>
      </c>
      <c r="X478" s="51" t="str">
        <f t="shared" si="108"/>
        <v/>
      </c>
    </row>
    <row r="479" spans="22:24" x14ac:dyDescent="0.3">
      <c r="V479" s="40" t="str">
        <f t="shared" si="106"/>
        <v/>
      </c>
      <c r="W479" s="51" t="str">
        <f t="shared" si="107"/>
        <v/>
      </c>
      <c r="X479" s="51" t="str">
        <f t="shared" si="108"/>
        <v/>
      </c>
    </row>
    <row r="480" spans="22:24" x14ac:dyDescent="0.3">
      <c r="V480" s="40" t="str">
        <f t="shared" si="106"/>
        <v/>
      </c>
      <c r="W480" s="51" t="str">
        <f t="shared" si="107"/>
        <v/>
      </c>
      <c r="X480" s="51" t="str">
        <f t="shared" si="108"/>
        <v/>
      </c>
    </row>
    <row r="481" spans="22:24" x14ac:dyDescent="0.3">
      <c r="V481" s="40" t="str">
        <f t="shared" si="106"/>
        <v/>
      </c>
      <c r="W481" s="51" t="str">
        <f t="shared" si="107"/>
        <v/>
      </c>
      <c r="X481" s="51" t="str">
        <f t="shared" si="108"/>
        <v/>
      </c>
    </row>
    <row r="482" spans="22:24" x14ac:dyDescent="0.3">
      <c r="V482" s="40" t="str">
        <f t="shared" si="106"/>
        <v/>
      </c>
      <c r="W482" s="51" t="str">
        <f t="shared" si="107"/>
        <v/>
      </c>
      <c r="X482" s="51" t="str">
        <f t="shared" si="108"/>
        <v/>
      </c>
    </row>
    <row r="483" spans="22:24" x14ac:dyDescent="0.3">
      <c r="V483" s="40" t="str">
        <f t="shared" si="106"/>
        <v/>
      </c>
      <c r="W483" s="51" t="str">
        <f t="shared" si="107"/>
        <v/>
      </c>
      <c r="X483" s="51" t="str">
        <f t="shared" si="108"/>
        <v/>
      </c>
    </row>
    <row r="484" spans="22:24" x14ac:dyDescent="0.3">
      <c r="V484" s="40" t="str">
        <f t="shared" si="106"/>
        <v/>
      </c>
      <c r="W484" s="51" t="str">
        <f t="shared" si="107"/>
        <v/>
      </c>
      <c r="X484" s="51" t="str">
        <f t="shared" si="108"/>
        <v/>
      </c>
    </row>
    <row r="485" spans="22:24" x14ac:dyDescent="0.3">
      <c r="V485" s="40" t="str">
        <f t="shared" si="106"/>
        <v/>
      </c>
      <c r="W485" s="51" t="str">
        <f t="shared" si="107"/>
        <v/>
      </c>
      <c r="X485" s="51" t="str">
        <f t="shared" si="108"/>
        <v/>
      </c>
    </row>
    <row r="486" spans="22:24" x14ac:dyDescent="0.3">
      <c r="V486" s="40" t="str">
        <f t="shared" si="106"/>
        <v/>
      </c>
      <c r="W486" s="51" t="str">
        <f t="shared" si="107"/>
        <v/>
      </c>
      <c r="X486" s="51" t="str">
        <f t="shared" si="108"/>
        <v/>
      </c>
    </row>
    <row r="487" spans="22:24" x14ac:dyDescent="0.3">
      <c r="V487" s="40" t="str">
        <f t="shared" si="106"/>
        <v/>
      </c>
      <c r="W487" s="51" t="str">
        <f t="shared" si="107"/>
        <v/>
      </c>
      <c r="X487" s="51" t="str">
        <f t="shared" si="108"/>
        <v/>
      </c>
    </row>
    <row r="488" spans="22:24" x14ac:dyDescent="0.3">
      <c r="V488" s="40" t="str">
        <f t="shared" si="106"/>
        <v/>
      </c>
      <c r="W488" s="51" t="str">
        <f t="shared" si="107"/>
        <v/>
      </c>
      <c r="X488" s="51" t="str">
        <f t="shared" si="108"/>
        <v/>
      </c>
    </row>
    <row r="489" spans="22:24" x14ac:dyDescent="0.3">
      <c r="V489" s="40" t="str">
        <f t="shared" si="106"/>
        <v/>
      </c>
      <c r="W489" s="51" t="str">
        <f t="shared" si="107"/>
        <v/>
      </c>
      <c r="X489" s="51" t="str">
        <f t="shared" si="108"/>
        <v/>
      </c>
    </row>
    <row r="490" spans="22:24" x14ac:dyDescent="0.3">
      <c r="V490" s="40" t="str">
        <f t="shared" si="106"/>
        <v/>
      </c>
      <c r="W490" s="51" t="str">
        <f t="shared" si="107"/>
        <v/>
      </c>
      <c r="X490" s="51" t="str">
        <f t="shared" si="108"/>
        <v/>
      </c>
    </row>
    <row r="491" spans="22:24" x14ac:dyDescent="0.3">
      <c r="V491" s="40" t="str">
        <f t="shared" si="106"/>
        <v/>
      </c>
      <c r="W491" s="51" t="str">
        <f t="shared" si="107"/>
        <v/>
      </c>
      <c r="X491" s="51" t="str">
        <f t="shared" si="108"/>
        <v/>
      </c>
    </row>
    <row r="492" spans="22:24" x14ac:dyDescent="0.3">
      <c r="V492" s="40" t="str">
        <f t="shared" si="106"/>
        <v/>
      </c>
      <c r="W492" s="51" t="str">
        <f t="shared" si="107"/>
        <v/>
      </c>
      <c r="X492" s="51" t="str">
        <f t="shared" si="108"/>
        <v/>
      </c>
    </row>
    <row r="493" spans="22:24" x14ac:dyDescent="0.3">
      <c r="V493" s="40" t="str">
        <f t="shared" si="106"/>
        <v/>
      </c>
      <c r="W493" s="51" t="str">
        <f t="shared" si="107"/>
        <v/>
      </c>
      <c r="X493" s="51" t="str">
        <f t="shared" si="108"/>
        <v/>
      </c>
    </row>
    <row r="494" spans="22:24" x14ac:dyDescent="0.3">
      <c r="V494" s="40" t="str">
        <f t="shared" si="106"/>
        <v/>
      </c>
      <c r="W494" s="51" t="str">
        <f t="shared" si="107"/>
        <v/>
      </c>
      <c r="X494" s="51" t="str">
        <f t="shared" si="108"/>
        <v/>
      </c>
    </row>
    <row r="495" spans="22:24" x14ac:dyDescent="0.3">
      <c r="V495" s="40" t="str">
        <f t="shared" si="106"/>
        <v/>
      </c>
      <c r="W495" s="51" t="str">
        <f t="shared" si="107"/>
        <v/>
      </c>
      <c r="X495" s="51" t="str">
        <f t="shared" si="108"/>
        <v/>
      </c>
    </row>
    <row r="496" spans="22:24" x14ac:dyDescent="0.3">
      <c r="V496" s="40" t="str">
        <f t="shared" si="106"/>
        <v/>
      </c>
      <c r="W496" s="51" t="str">
        <f t="shared" si="107"/>
        <v/>
      </c>
      <c r="X496" s="51" t="str">
        <f t="shared" si="108"/>
        <v/>
      </c>
    </row>
    <row r="497" spans="22:24" x14ac:dyDescent="0.3">
      <c r="V497" s="40" t="str">
        <f t="shared" si="106"/>
        <v/>
      </c>
      <c r="W497" s="51" t="str">
        <f t="shared" si="107"/>
        <v/>
      </c>
      <c r="X497" s="51" t="str">
        <f t="shared" si="108"/>
        <v/>
      </c>
    </row>
    <row r="498" spans="22:24" x14ac:dyDescent="0.3">
      <c r="V498" s="40" t="str">
        <f t="shared" si="106"/>
        <v/>
      </c>
      <c r="W498" s="51" t="str">
        <f t="shared" si="107"/>
        <v/>
      </c>
      <c r="X498" s="51" t="str">
        <f t="shared" si="108"/>
        <v/>
      </c>
    </row>
    <row r="499" spans="22:24" x14ac:dyDescent="0.3">
      <c r="V499" s="40" t="str">
        <f t="shared" si="106"/>
        <v/>
      </c>
      <c r="W499" s="51" t="str">
        <f t="shared" si="107"/>
        <v/>
      </c>
      <c r="X499" s="51" t="str">
        <f t="shared" si="108"/>
        <v/>
      </c>
    </row>
    <row r="500" spans="22:24" x14ac:dyDescent="0.3">
      <c r="V500" s="40" t="str">
        <f t="shared" si="106"/>
        <v/>
      </c>
      <c r="W500" s="51" t="str">
        <f t="shared" si="107"/>
        <v/>
      </c>
      <c r="X500" s="51" t="str">
        <f t="shared" si="108"/>
        <v/>
      </c>
    </row>
    <row r="501" spans="22:24" x14ac:dyDescent="0.3">
      <c r="V501" s="40" t="str">
        <f t="shared" si="106"/>
        <v/>
      </c>
      <c r="W501" s="51" t="str">
        <f t="shared" si="107"/>
        <v/>
      </c>
      <c r="X501" s="51" t="str">
        <f t="shared" si="108"/>
        <v/>
      </c>
    </row>
    <row r="502" spans="22:24" x14ac:dyDescent="0.3">
      <c r="V502" s="40" t="str">
        <f t="shared" si="106"/>
        <v/>
      </c>
      <c r="W502" s="51" t="str">
        <f t="shared" si="107"/>
        <v/>
      </c>
      <c r="X502" s="51" t="str">
        <f t="shared" si="108"/>
        <v/>
      </c>
    </row>
    <row r="503" spans="22:24" x14ac:dyDescent="0.3">
      <c r="V503" s="40" t="str">
        <f t="shared" si="106"/>
        <v/>
      </c>
      <c r="W503" s="51" t="str">
        <f t="shared" si="107"/>
        <v/>
      </c>
      <c r="X503" s="51" t="str">
        <f t="shared" si="108"/>
        <v/>
      </c>
    </row>
    <row r="504" spans="22:24" x14ac:dyDescent="0.3">
      <c r="V504" s="40" t="str">
        <f t="shared" si="106"/>
        <v/>
      </c>
      <c r="W504" s="51" t="str">
        <f t="shared" si="107"/>
        <v/>
      </c>
      <c r="X504" s="51" t="str">
        <f t="shared" si="108"/>
        <v/>
      </c>
    </row>
    <row r="505" spans="22:24" x14ac:dyDescent="0.3">
      <c r="V505" s="40" t="str">
        <f t="shared" si="106"/>
        <v/>
      </c>
      <c r="W505" s="51" t="str">
        <f t="shared" si="107"/>
        <v/>
      </c>
      <c r="X505" s="51" t="str">
        <f t="shared" si="108"/>
        <v/>
      </c>
    </row>
    <row r="506" spans="22:24" x14ac:dyDescent="0.3">
      <c r="V506" s="40" t="str">
        <f t="shared" si="106"/>
        <v/>
      </c>
      <c r="W506" s="51" t="str">
        <f t="shared" si="107"/>
        <v/>
      </c>
      <c r="X506" s="51" t="str">
        <f t="shared" si="108"/>
        <v/>
      </c>
    </row>
    <row r="507" spans="22:24" x14ac:dyDescent="0.3">
      <c r="V507" s="40" t="str">
        <f t="shared" si="106"/>
        <v/>
      </c>
      <c r="W507" s="51" t="str">
        <f t="shared" si="107"/>
        <v/>
      </c>
      <c r="X507" s="51" t="str">
        <f t="shared" si="108"/>
        <v/>
      </c>
    </row>
    <row r="508" spans="22:24" x14ac:dyDescent="0.3">
      <c r="V508" s="40" t="str">
        <f t="shared" si="106"/>
        <v/>
      </c>
      <c r="W508" s="51" t="str">
        <f t="shared" si="107"/>
        <v/>
      </c>
      <c r="X508" s="51" t="str">
        <f t="shared" si="108"/>
        <v/>
      </c>
    </row>
    <row r="509" spans="22:24" x14ac:dyDescent="0.3">
      <c r="V509" s="40" t="str">
        <f t="shared" si="106"/>
        <v/>
      </c>
      <c r="W509" s="51" t="str">
        <f t="shared" si="107"/>
        <v/>
      </c>
      <c r="X509" s="51" t="str">
        <f t="shared" si="108"/>
        <v/>
      </c>
    </row>
    <row r="510" spans="22:24" x14ac:dyDescent="0.3">
      <c r="V510" s="40" t="str">
        <f t="shared" si="106"/>
        <v/>
      </c>
      <c r="W510" s="51" t="str">
        <f t="shared" si="107"/>
        <v/>
      </c>
      <c r="X510" s="51" t="str">
        <f t="shared" si="108"/>
        <v/>
      </c>
    </row>
    <row r="511" spans="22:24" x14ac:dyDescent="0.3">
      <c r="V511" s="40" t="str">
        <f t="shared" si="106"/>
        <v/>
      </c>
      <c r="W511" s="51" t="str">
        <f t="shared" si="107"/>
        <v/>
      </c>
      <c r="X511" s="51" t="str">
        <f t="shared" si="108"/>
        <v/>
      </c>
    </row>
    <row r="512" spans="22:24" x14ac:dyDescent="0.3">
      <c r="V512" s="40" t="str">
        <f t="shared" si="106"/>
        <v/>
      </c>
      <c r="W512" s="51" t="str">
        <f t="shared" si="107"/>
        <v/>
      </c>
      <c r="X512" s="51" t="str">
        <f t="shared" si="108"/>
        <v/>
      </c>
    </row>
    <row r="513" spans="22:24" x14ac:dyDescent="0.3">
      <c r="V513" s="40" t="str">
        <f t="shared" si="106"/>
        <v/>
      </c>
      <c r="W513" s="51" t="str">
        <f t="shared" si="107"/>
        <v/>
      </c>
      <c r="X513" s="51" t="str">
        <f t="shared" si="108"/>
        <v/>
      </c>
    </row>
    <row r="514" spans="22:24" x14ac:dyDescent="0.3">
      <c r="V514" s="40" t="str">
        <f t="shared" si="106"/>
        <v/>
      </c>
      <c r="W514" s="51" t="str">
        <f t="shared" si="107"/>
        <v/>
      </c>
      <c r="X514" s="51" t="str">
        <f t="shared" si="108"/>
        <v/>
      </c>
    </row>
    <row r="515" spans="22:24" x14ac:dyDescent="0.3">
      <c r="V515" s="40" t="str">
        <f t="shared" si="106"/>
        <v/>
      </c>
      <c r="W515" s="51" t="str">
        <f t="shared" si="107"/>
        <v/>
      </c>
      <c r="X515" s="51" t="str">
        <f t="shared" si="108"/>
        <v/>
      </c>
    </row>
    <row r="516" spans="22:24" x14ac:dyDescent="0.3">
      <c r="V516" s="40" t="str">
        <f t="shared" si="106"/>
        <v/>
      </c>
      <c r="W516" s="51" t="str">
        <f t="shared" si="107"/>
        <v/>
      </c>
      <c r="X516" s="51" t="str">
        <f t="shared" si="108"/>
        <v/>
      </c>
    </row>
    <row r="517" spans="22:24" x14ac:dyDescent="0.3">
      <c r="V517" s="40" t="str">
        <f t="shared" si="106"/>
        <v/>
      </c>
      <c r="W517" s="51" t="str">
        <f t="shared" si="107"/>
        <v/>
      </c>
      <c r="X517" s="51" t="str">
        <f t="shared" si="108"/>
        <v/>
      </c>
    </row>
    <row r="518" spans="22:24" x14ac:dyDescent="0.3">
      <c r="V518" s="40" t="str">
        <f t="shared" ref="V518:V581" si="109">IFERROR(VLOOKUP(1000,A518:D518,4,FALSE),"")</f>
        <v/>
      </c>
      <c r="W518" s="51" t="str">
        <f t="shared" ref="W518:W581" si="110">IFERROR(VLOOKUP(1000,B518:J518,9,FALSE),"")</f>
        <v/>
      </c>
      <c r="X518" s="51" t="str">
        <f t="shared" ref="X518:X581" si="111">IFERROR(VLOOKUP(1000,C518:P518,14,FALSE),"")</f>
        <v/>
      </c>
    </row>
    <row r="519" spans="22:24" x14ac:dyDescent="0.3">
      <c r="V519" s="40" t="str">
        <f t="shared" si="109"/>
        <v/>
      </c>
      <c r="W519" s="51" t="str">
        <f t="shared" si="110"/>
        <v/>
      </c>
      <c r="X519" s="51" t="str">
        <f t="shared" si="111"/>
        <v/>
      </c>
    </row>
    <row r="520" spans="22:24" x14ac:dyDescent="0.3">
      <c r="V520" s="40" t="str">
        <f t="shared" si="109"/>
        <v/>
      </c>
      <c r="W520" s="51" t="str">
        <f t="shared" si="110"/>
        <v/>
      </c>
      <c r="X520" s="51" t="str">
        <f t="shared" si="111"/>
        <v/>
      </c>
    </row>
    <row r="521" spans="22:24" x14ac:dyDescent="0.3">
      <c r="V521" s="40" t="str">
        <f t="shared" si="109"/>
        <v/>
      </c>
      <c r="W521" s="51" t="str">
        <f t="shared" si="110"/>
        <v/>
      </c>
      <c r="X521" s="51" t="str">
        <f t="shared" si="111"/>
        <v/>
      </c>
    </row>
    <row r="522" spans="22:24" x14ac:dyDescent="0.3">
      <c r="V522" s="40" t="str">
        <f t="shared" si="109"/>
        <v/>
      </c>
      <c r="W522" s="51" t="str">
        <f t="shared" si="110"/>
        <v/>
      </c>
      <c r="X522" s="51" t="str">
        <f t="shared" si="111"/>
        <v/>
      </c>
    </row>
    <row r="523" spans="22:24" x14ac:dyDescent="0.3">
      <c r="V523" s="40" t="str">
        <f t="shared" si="109"/>
        <v/>
      </c>
      <c r="W523" s="51" t="str">
        <f t="shared" si="110"/>
        <v/>
      </c>
      <c r="X523" s="51" t="str">
        <f t="shared" si="111"/>
        <v/>
      </c>
    </row>
    <row r="524" spans="22:24" x14ac:dyDescent="0.3">
      <c r="V524" s="40" t="str">
        <f t="shared" si="109"/>
        <v/>
      </c>
      <c r="W524" s="51" t="str">
        <f t="shared" si="110"/>
        <v/>
      </c>
      <c r="X524" s="51" t="str">
        <f t="shared" si="111"/>
        <v/>
      </c>
    </row>
    <row r="525" spans="22:24" x14ac:dyDescent="0.3">
      <c r="V525" s="40" t="str">
        <f t="shared" si="109"/>
        <v/>
      </c>
      <c r="W525" s="51" t="str">
        <f t="shared" si="110"/>
        <v/>
      </c>
      <c r="X525" s="51" t="str">
        <f t="shared" si="111"/>
        <v/>
      </c>
    </row>
    <row r="526" spans="22:24" x14ac:dyDescent="0.3">
      <c r="V526" s="40" t="str">
        <f t="shared" si="109"/>
        <v/>
      </c>
      <c r="W526" s="51" t="str">
        <f t="shared" si="110"/>
        <v/>
      </c>
      <c r="X526" s="51" t="str">
        <f t="shared" si="111"/>
        <v/>
      </c>
    </row>
    <row r="527" spans="22:24" x14ac:dyDescent="0.3">
      <c r="V527" s="40" t="str">
        <f t="shared" si="109"/>
        <v/>
      </c>
      <c r="W527" s="51" t="str">
        <f t="shared" si="110"/>
        <v/>
      </c>
      <c r="X527" s="51" t="str">
        <f t="shared" si="111"/>
        <v/>
      </c>
    </row>
    <row r="528" spans="22:24" x14ac:dyDescent="0.3">
      <c r="V528" s="40" t="str">
        <f t="shared" si="109"/>
        <v/>
      </c>
      <c r="W528" s="51" t="str">
        <f t="shared" si="110"/>
        <v/>
      </c>
      <c r="X528" s="51" t="str">
        <f t="shared" si="111"/>
        <v/>
      </c>
    </row>
    <row r="529" spans="22:24" x14ac:dyDescent="0.3">
      <c r="V529" s="40" t="str">
        <f t="shared" si="109"/>
        <v/>
      </c>
      <c r="W529" s="51" t="str">
        <f t="shared" si="110"/>
        <v/>
      </c>
      <c r="X529" s="51" t="str">
        <f t="shared" si="111"/>
        <v/>
      </c>
    </row>
    <row r="530" spans="22:24" x14ac:dyDescent="0.3">
      <c r="V530" s="40" t="str">
        <f t="shared" si="109"/>
        <v/>
      </c>
      <c r="W530" s="51" t="str">
        <f t="shared" si="110"/>
        <v/>
      </c>
      <c r="X530" s="51" t="str">
        <f t="shared" si="111"/>
        <v/>
      </c>
    </row>
    <row r="531" spans="22:24" x14ac:dyDescent="0.3">
      <c r="V531" s="40" t="str">
        <f t="shared" si="109"/>
        <v/>
      </c>
      <c r="W531" s="51" t="str">
        <f t="shared" si="110"/>
        <v/>
      </c>
      <c r="X531" s="51" t="str">
        <f t="shared" si="111"/>
        <v/>
      </c>
    </row>
    <row r="532" spans="22:24" x14ac:dyDescent="0.3">
      <c r="V532" s="40" t="str">
        <f t="shared" si="109"/>
        <v/>
      </c>
      <c r="W532" s="51" t="str">
        <f t="shared" si="110"/>
        <v/>
      </c>
      <c r="X532" s="51" t="str">
        <f t="shared" si="111"/>
        <v/>
      </c>
    </row>
    <row r="533" spans="22:24" x14ac:dyDescent="0.3">
      <c r="V533" s="40" t="str">
        <f t="shared" si="109"/>
        <v/>
      </c>
      <c r="W533" s="51" t="str">
        <f t="shared" si="110"/>
        <v/>
      </c>
      <c r="X533" s="51" t="str">
        <f t="shared" si="111"/>
        <v/>
      </c>
    </row>
    <row r="534" spans="22:24" x14ac:dyDescent="0.3">
      <c r="V534" s="40" t="str">
        <f t="shared" si="109"/>
        <v/>
      </c>
      <c r="W534" s="51" t="str">
        <f t="shared" si="110"/>
        <v/>
      </c>
      <c r="X534" s="51" t="str">
        <f t="shared" si="111"/>
        <v/>
      </c>
    </row>
    <row r="535" spans="22:24" x14ac:dyDescent="0.3">
      <c r="V535" s="40" t="str">
        <f t="shared" si="109"/>
        <v/>
      </c>
      <c r="W535" s="51" t="str">
        <f t="shared" si="110"/>
        <v/>
      </c>
      <c r="X535" s="51" t="str">
        <f t="shared" si="111"/>
        <v/>
      </c>
    </row>
    <row r="536" spans="22:24" x14ac:dyDescent="0.3">
      <c r="V536" s="40" t="str">
        <f t="shared" si="109"/>
        <v/>
      </c>
      <c r="W536" s="51" t="str">
        <f t="shared" si="110"/>
        <v/>
      </c>
      <c r="X536" s="51" t="str">
        <f t="shared" si="111"/>
        <v/>
      </c>
    </row>
    <row r="537" spans="22:24" x14ac:dyDescent="0.3">
      <c r="V537" s="40" t="str">
        <f t="shared" si="109"/>
        <v/>
      </c>
      <c r="W537" s="51" t="str">
        <f t="shared" si="110"/>
        <v/>
      </c>
      <c r="X537" s="51" t="str">
        <f t="shared" si="111"/>
        <v/>
      </c>
    </row>
    <row r="538" spans="22:24" x14ac:dyDescent="0.3">
      <c r="V538" s="40" t="str">
        <f t="shared" si="109"/>
        <v/>
      </c>
      <c r="W538" s="51" t="str">
        <f t="shared" si="110"/>
        <v/>
      </c>
      <c r="X538" s="51" t="str">
        <f t="shared" si="111"/>
        <v/>
      </c>
    </row>
    <row r="539" spans="22:24" x14ac:dyDescent="0.3">
      <c r="V539" s="40" t="str">
        <f t="shared" si="109"/>
        <v/>
      </c>
      <c r="W539" s="51" t="str">
        <f t="shared" si="110"/>
        <v/>
      </c>
      <c r="X539" s="51" t="str">
        <f t="shared" si="111"/>
        <v/>
      </c>
    </row>
    <row r="540" spans="22:24" x14ac:dyDescent="0.3">
      <c r="V540" s="40" t="str">
        <f t="shared" si="109"/>
        <v/>
      </c>
      <c r="W540" s="51" t="str">
        <f t="shared" si="110"/>
        <v/>
      </c>
      <c r="X540" s="51" t="str">
        <f t="shared" si="111"/>
        <v/>
      </c>
    </row>
    <row r="541" spans="22:24" x14ac:dyDescent="0.3">
      <c r="V541" s="40" t="str">
        <f t="shared" si="109"/>
        <v/>
      </c>
      <c r="W541" s="51" t="str">
        <f t="shared" si="110"/>
        <v/>
      </c>
      <c r="X541" s="51" t="str">
        <f t="shared" si="111"/>
        <v/>
      </c>
    </row>
    <row r="542" spans="22:24" x14ac:dyDescent="0.3">
      <c r="V542" s="40" t="str">
        <f t="shared" si="109"/>
        <v/>
      </c>
      <c r="W542" s="51" t="str">
        <f t="shared" si="110"/>
        <v/>
      </c>
      <c r="X542" s="51" t="str">
        <f t="shared" si="111"/>
        <v/>
      </c>
    </row>
    <row r="543" spans="22:24" x14ac:dyDescent="0.3">
      <c r="V543" s="40" t="str">
        <f t="shared" si="109"/>
        <v/>
      </c>
      <c r="W543" s="51" t="str">
        <f t="shared" si="110"/>
        <v/>
      </c>
      <c r="X543" s="51" t="str">
        <f t="shared" si="111"/>
        <v/>
      </c>
    </row>
    <row r="544" spans="22:24" x14ac:dyDescent="0.3">
      <c r="V544" s="40" t="str">
        <f t="shared" si="109"/>
        <v/>
      </c>
      <c r="W544" s="51" t="str">
        <f t="shared" si="110"/>
        <v/>
      </c>
      <c r="X544" s="51" t="str">
        <f t="shared" si="111"/>
        <v/>
      </c>
    </row>
    <row r="545" spans="22:24" x14ac:dyDescent="0.3">
      <c r="V545" s="40" t="str">
        <f t="shared" si="109"/>
        <v/>
      </c>
      <c r="W545" s="51" t="str">
        <f t="shared" si="110"/>
        <v/>
      </c>
      <c r="X545" s="51" t="str">
        <f t="shared" si="111"/>
        <v/>
      </c>
    </row>
    <row r="546" spans="22:24" x14ac:dyDescent="0.3">
      <c r="V546" s="40" t="str">
        <f t="shared" si="109"/>
        <v/>
      </c>
      <c r="W546" s="51" t="str">
        <f t="shared" si="110"/>
        <v/>
      </c>
      <c r="X546" s="51" t="str">
        <f t="shared" si="111"/>
        <v/>
      </c>
    </row>
    <row r="547" spans="22:24" x14ac:dyDescent="0.3">
      <c r="V547" s="40" t="str">
        <f t="shared" si="109"/>
        <v/>
      </c>
      <c r="W547" s="51" t="str">
        <f t="shared" si="110"/>
        <v/>
      </c>
      <c r="X547" s="51" t="str">
        <f t="shared" si="111"/>
        <v/>
      </c>
    </row>
    <row r="548" spans="22:24" x14ac:dyDescent="0.3">
      <c r="V548" s="40" t="str">
        <f t="shared" si="109"/>
        <v/>
      </c>
      <c r="W548" s="51" t="str">
        <f t="shared" si="110"/>
        <v/>
      </c>
      <c r="X548" s="51" t="str">
        <f t="shared" si="111"/>
        <v/>
      </c>
    </row>
    <row r="549" spans="22:24" x14ac:dyDescent="0.3">
      <c r="V549" s="40" t="str">
        <f t="shared" si="109"/>
        <v/>
      </c>
      <c r="W549" s="51" t="str">
        <f t="shared" si="110"/>
        <v/>
      </c>
      <c r="X549" s="51" t="str">
        <f t="shared" si="111"/>
        <v/>
      </c>
    </row>
    <row r="550" spans="22:24" x14ac:dyDescent="0.3">
      <c r="V550" s="40" t="str">
        <f t="shared" si="109"/>
        <v/>
      </c>
      <c r="W550" s="51" t="str">
        <f t="shared" si="110"/>
        <v/>
      </c>
      <c r="X550" s="51" t="str">
        <f t="shared" si="111"/>
        <v/>
      </c>
    </row>
    <row r="551" spans="22:24" x14ac:dyDescent="0.3">
      <c r="V551" s="40" t="str">
        <f t="shared" si="109"/>
        <v/>
      </c>
      <c r="W551" s="51" t="str">
        <f t="shared" si="110"/>
        <v/>
      </c>
      <c r="X551" s="51" t="str">
        <f t="shared" si="111"/>
        <v/>
      </c>
    </row>
    <row r="552" spans="22:24" x14ac:dyDescent="0.3">
      <c r="V552" s="40" t="str">
        <f t="shared" si="109"/>
        <v/>
      </c>
      <c r="W552" s="51" t="str">
        <f t="shared" si="110"/>
        <v/>
      </c>
      <c r="X552" s="51" t="str">
        <f t="shared" si="111"/>
        <v/>
      </c>
    </row>
    <row r="553" spans="22:24" x14ac:dyDescent="0.3">
      <c r="V553" s="40" t="str">
        <f t="shared" si="109"/>
        <v/>
      </c>
      <c r="W553" s="51" t="str">
        <f t="shared" si="110"/>
        <v/>
      </c>
      <c r="X553" s="51" t="str">
        <f t="shared" si="111"/>
        <v/>
      </c>
    </row>
    <row r="554" spans="22:24" x14ac:dyDescent="0.3">
      <c r="V554" s="40" t="str">
        <f t="shared" si="109"/>
        <v/>
      </c>
      <c r="W554" s="51" t="str">
        <f t="shared" si="110"/>
        <v/>
      </c>
      <c r="X554" s="51" t="str">
        <f t="shared" si="111"/>
        <v/>
      </c>
    </row>
    <row r="555" spans="22:24" x14ac:dyDescent="0.3">
      <c r="V555" s="40" t="str">
        <f t="shared" si="109"/>
        <v/>
      </c>
      <c r="W555" s="51" t="str">
        <f t="shared" si="110"/>
        <v/>
      </c>
      <c r="X555" s="51" t="str">
        <f t="shared" si="111"/>
        <v/>
      </c>
    </row>
    <row r="556" spans="22:24" x14ac:dyDescent="0.3">
      <c r="V556" s="40" t="str">
        <f t="shared" si="109"/>
        <v/>
      </c>
      <c r="W556" s="51" t="str">
        <f t="shared" si="110"/>
        <v/>
      </c>
      <c r="X556" s="51" t="str">
        <f t="shared" si="111"/>
        <v/>
      </c>
    </row>
    <row r="557" spans="22:24" x14ac:dyDescent="0.3">
      <c r="V557" s="40" t="str">
        <f t="shared" si="109"/>
        <v/>
      </c>
      <c r="W557" s="51" t="str">
        <f t="shared" si="110"/>
        <v/>
      </c>
      <c r="X557" s="51" t="str">
        <f t="shared" si="111"/>
        <v/>
      </c>
    </row>
    <row r="558" spans="22:24" x14ac:dyDescent="0.3">
      <c r="V558" s="40" t="str">
        <f t="shared" si="109"/>
        <v/>
      </c>
      <c r="W558" s="51" t="str">
        <f t="shared" si="110"/>
        <v/>
      </c>
      <c r="X558" s="51" t="str">
        <f t="shared" si="111"/>
        <v/>
      </c>
    </row>
    <row r="559" spans="22:24" x14ac:dyDescent="0.3">
      <c r="V559" s="40" t="str">
        <f t="shared" si="109"/>
        <v/>
      </c>
      <c r="W559" s="51" t="str">
        <f t="shared" si="110"/>
        <v/>
      </c>
      <c r="X559" s="51" t="str">
        <f t="shared" si="111"/>
        <v/>
      </c>
    </row>
    <row r="560" spans="22:24" x14ac:dyDescent="0.3">
      <c r="V560" s="40" t="str">
        <f t="shared" si="109"/>
        <v/>
      </c>
      <c r="W560" s="51" t="str">
        <f t="shared" si="110"/>
        <v/>
      </c>
      <c r="X560" s="51" t="str">
        <f t="shared" si="111"/>
        <v/>
      </c>
    </row>
    <row r="561" spans="22:24" x14ac:dyDescent="0.3">
      <c r="V561" s="40" t="str">
        <f t="shared" si="109"/>
        <v/>
      </c>
      <c r="W561" s="51" t="str">
        <f t="shared" si="110"/>
        <v/>
      </c>
      <c r="X561" s="51" t="str">
        <f t="shared" si="111"/>
        <v/>
      </c>
    </row>
    <row r="562" spans="22:24" x14ac:dyDescent="0.3">
      <c r="V562" s="40" t="str">
        <f t="shared" si="109"/>
        <v/>
      </c>
      <c r="W562" s="51" t="str">
        <f t="shared" si="110"/>
        <v/>
      </c>
      <c r="X562" s="51" t="str">
        <f t="shared" si="111"/>
        <v/>
      </c>
    </row>
    <row r="563" spans="22:24" x14ac:dyDescent="0.3">
      <c r="V563" s="40" t="str">
        <f t="shared" si="109"/>
        <v/>
      </c>
      <c r="W563" s="51" t="str">
        <f t="shared" si="110"/>
        <v/>
      </c>
      <c r="X563" s="51" t="str">
        <f t="shared" si="111"/>
        <v/>
      </c>
    </row>
    <row r="564" spans="22:24" x14ac:dyDescent="0.3">
      <c r="V564" s="40" t="str">
        <f t="shared" si="109"/>
        <v/>
      </c>
      <c r="W564" s="51" t="str">
        <f t="shared" si="110"/>
        <v/>
      </c>
      <c r="X564" s="51" t="str">
        <f t="shared" si="111"/>
        <v/>
      </c>
    </row>
    <row r="565" spans="22:24" x14ac:dyDescent="0.3">
      <c r="V565" s="40" t="str">
        <f t="shared" si="109"/>
        <v/>
      </c>
      <c r="W565" s="51" t="str">
        <f t="shared" si="110"/>
        <v/>
      </c>
      <c r="X565" s="51" t="str">
        <f t="shared" si="111"/>
        <v/>
      </c>
    </row>
    <row r="566" spans="22:24" x14ac:dyDescent="0.3">
      <c r="V566" s="40" t="str">
        <f t="shared" si="109"/>
        <v/>
      </c>
      <c r="W566" s="51" t="str">
        <f t="shared" si="110"/>
        <v/>
      </c>
      <c r="X566" s="51" t="str">
        <f t="shared" si="111"/>
        <v/>
      </c>
    </row>
    <row r="567" spans="22:24" x14ac:dyDescent="0.3">
      <c r="V567" s="40" t="str">
        <f t="shared" si="109"/>
        <v/>
      </c>
      <c r="W567" s="51" t="str">
        <f t="shared" si="110"/>
        <v/>
      </c>
      <c r="X567" s="51" t="str">
        <f t="shared" si="111"/>
        <v/>
      </c>
    </row>
    <row r="568" spans="22:24" x14ac:dyDescent="0.3">
      <c r="V568" s="40" t="str">
        <f t="shared" si="109"/>
        <v/>
      </c>
      <c r="W568" s="51" t="str">
        <f t="shared" si="110"/>
        <v/>
      </c>
      <c r="X568" s="51" t="str">
        <f t="shared" si="111"/>
        <v/>
      </c>
    </row>
    <row r="569" spans="22:24" x14ac:dyDescent="0.3">
      <c r="V569" s="40" t="str">
        <f t="shared" si="109"/>
        <v/>
      </c>
      <c r="W569" s="51" t="str">
        <f t="shared" si="110"/>
        <v/>
      </c>
      <c r="X569" s="51" t="str">
        <f t="shared" si="111"/>
        <v/>
      </c>
    </row>
    <row r="570" spans="22:24" x14ac:dyDescent="0.3">
      <c r="V570" s="40" t="str">
        <f t="shared" si="109"/>
        <v/>
      </c>
      <c r="W570" s="51" t="str">
        <f t="shared" si="110"/>
        <v/>
      </c>
      <c r="X570" s="51" t="str">
        <f t="shared" si="111"/>
        <v/>
      </c>
    </row>
    <row r="571" spans="22:24" x14ac:dyDescent="0.3">
      <c r="V571" s="40" t="str">
        <f t="shared" si="109"/>
        <v/>
      </c>
      <c r="W571" s="51" t="str">
        <f t="shared" si="110"/>
        <v/>
      </c>
      <c r="X571" s="51" t="str">
        <f t="shared" si="111"/>
        <v/>
      </c>
    </row>
    <row r="572" spans="22:24" x14ac:dyDescent="0.3">
      <c r="V572" s="40" t="str">
        <f t="shared" si="109"/>
        <v/>
      </c>
      <c r="W572" s="51" t="str">
        <f t="shared" si="110"/>
        <v/>
      </c>
      <c r="X572" s="51" t="str">
        <f t="shared" si="111"/>
        <v/>
      </c>
    </row>
    <row r="573" spans="22:24" x14ac:dyDescent="0.3">
      <c r="V573" s="40" t="str">
        <f t="shared" si="109"/>
        <v/>
      </c>
      <c r="W573" s="51" t="str">
        <f t="shared" si="110"/>
        <v/>
      </c>
      <c r="X573" s="51" t="str">
        <f t="shared" si="111"/>
        <v/>
      </c>
    </row>
    <row r="574" spans="22:24" x14ac:dyDescent="0.3">
      <c r="V574" s="40" t="str">
        <f t="shared" si="109"/>
        <v/>
      </c>
      <c r="W574" s="51" t="str">
        <f t="shared" si="110"/>
        <v/>
      </c>
      <c r="X574" s="51" t="str">
        <f t="shared" si="111"/>
        <v/>
      </c>
    </row>
    <row r="575" spans="22:24" x14ac:dyDescent="0.3">
      <c r="V575" s="40" t="str">
        <f t="shared" si="109"/>
        <v/>
      </c>
      <c r="W575" s="51" t="str">
        <f t="shared" si="110"/>
        <v/>
      </c>
      <c r="X575" s="51" t="str">
        <f t="shared" si="111"/>
        <v/>
      </c>
    </row>
    <row r="576" spans="22:24" x14ac:dyDescent="0.3">
      <c r="V576" s="40" t="str">
        <f t="shared" si="109"/>
        <v/>
      </c>
      <c r="W576" s="51" t="str">
        <f t="shared" si="110"/>
        <v/>
      </c>
      <c r="X576" s="51" t="str">
        <f t="shared" si="111"/>
        <v/>
      </c>
    </row>
    <row r="577" spans="22:24" x14ac:dyDescent="0.3">
      <c r="V577" s="40" t="str">
        <f t="shared" si="109"/>
        <v/>
      </c>
      <c r="W577" s="51" t="str">
        <f t="shared" si="110"/>
        <v/>
      </c>
      <c r="X577" s="51" t="str">
        <f t="shared" si="111"/>
        <v/>
      </c>
    </row>
    <row r="578" spans="22:24" x14ac:dyDescent="0.3">
      <c r="V578" s="40" t="str">
        <f t="shared" si="109"/>
        <v/>
      </c>
      <c r="W578" s="51" t="str">
        <f t="shared" si="110"/>
        <v/>
      </c>
      <c r="X578" s="51" t="str">
        <f t="shared" si="111"/>
        <v/>
      </c>
    </row>
    <row r="579" spans="22:24" x14ac:dyDescent="0.3">
      <c r="V579" s="40" t="str">
        <f t="shared" si="109"/>
        <v/>
      </c>
      <c r="W579" s="51" t="str">
        <f t="shared" si="110"/>
        <v/>
      </c>
      <c r="X579" s="51" t="str">
        <f t="shared" si="111"/>
        <v/>
      </c>
    </row>
    <row r="580" spans="22:24" x14ac:dyDescent="0.3">
      <c r="V580" s="40" t="str">
        <f t="shared" si="109"/>
        <v/>
      </c>
      <c r="W580" s="51" t="str">
        <f t="shared" si="110"/>
        <v/>
      </c>
      <c r="X580" s="51" t="str">
        <f t="shared" si="111"/>
        <v/>
      </c>
    </row>
    <row r="581" spans="22:24" x14ac:dyDescent="0.3">
      <c r="V581" s="40" t="str">
        <f t="shared" si="109"/>
        <v/>
      </c>
      <c r="W581" s="51" t="str">
        <f t="shared" si="110"/>
        <v/>
      </c>
      <c r="X581" s="51" t="str">
        <f t="shared" si="111"/>
        <v/>
      </c>
    </row>
    <row r="582" spans="22:24" x14ac:dyDescent="0.3">
      <c r="V582" s="40" t="str">
        <f t="shared" ref="V582:V603" si="112">IFERROR(VLOOKUP(1000,A582:D582,4,FALSE),"")</f>
        <v/>
      </c>
      <c r="W582" s="51" t="str">
        <f t="shared" ref="W582:W604" si="113">IFERROR(VLOOKUP(1000,B582:J582,9,FALSE),"")</f>
        <v/>
      </c>
      <c r="X582" s="51" t="str">
        <f t="shared" ref="X582:X604" si="114">IFERROR(VLOOKUP(1000,C582:P582,14,FALSE),"")</f>
        <v/>
      </c>
    </row>
    <row r="583" spans="22:24" x14ac:dyDescent="0.3">
      <c r="V583" s="40" t="str">
        <f t="shared" si="112"/>
        <v/>
      </c>
      <c r="W583" s="51" t="str">
        <f t="shared" si="113"/>
        <v/>
      </c>
      <c r="X583" s="51" t="str">
        <f t="shared" si="114"/>
        <v/>
      </c>
    </row>
    <row r="584" spans="22:24" x14ac:dyDescent="0.3">
      <c r="V584" s="40" t="str">
        <f t="shared" si="112"/>
        <v/>
      </c>
      <c r="W584" s="51" t="str">
        <f t="shared" si="113"/>
        <v/>
      </c>
      <c r="X584" s="51" t="str">
        <f t="shared" si="114"/>
        <v/>
      </c>
    </row>
    <row r="585" spans="22:24" x14ac:dyDescent="0.3">
      <c r="V585" s="40" t="str">
        <f t="shared" si="112"/>
        <v/>
      </c>
      <c r="W585" s="51" t="str">
        <f t="shared" si="113"/>
        <v/>
      </c>
      <c r="X585" s="51" t="str">
        <f t="shared" si="114"/>
        <v/>
      </c>
    </row>
    <row r="586" spans="22:24" x14ac:dyDescent="0.3">
      <c r="V586" s="40" t="str">
        <f t="shared" si="112"/>
        <v/>
      </c>
      <c r="W586" s="51" t="str">
        <f t="shared" si="113"/>
        <v/>
      </c>
      <c r="X586" s="51" t="str">
        <f t="shared" si="114"/>
        <v/>
      </c>
    </row>
    <row r="587" spans="22:24" x14ac:dyDescent="0.3">
      <c r="V587" s="40" t="str">
        <f t="shared" si="112"/>
        <v/>
      </c>
      <c r="W587" s="51" t="str">
        <f t="shared" si="113"/>
        <v/>
      </c>
      <c r="X587" s="51" t="str">
        <f t="shared" si="114"/>
        <v/>
      </c>
    </row>
    <row r="588" spans="22:24" x14ac:dyDescent="0.3">
      <c r="V588" s="40" t="str">
        <f t="shared" si="112"/>
        <v/>
      </c>
      <c r="W588" s="51" t="str">
        <f t="shared" si="113"/>
        <v/>
      </c>
      <c r="X588" s="51" t="str">
        <f t="shared" si="114"/>
        <v/>
      </c>
    </row>
    <row r="589" spans="22:24" x14ac:dyDescent="0.3">
      <c r="V589" s="40" t="str">
        <f t="shared" si="112"/>
        <v/>
      </c>
      <c r="W589" s="51" t="str">
        <f t="shared" si="113"/>
        <v/>
      </c>
      <c r="X589" s="51" t="str">
        <f t="shared" si="114"/>
        <v/>
      </c>
    </row>
    <row r="590" spans="22:24" x14ac:dyDescent="0.3">
      <c r="V590" s="40" t="str">
        <f t="shared" si="112"/>
        <v/>
      </c>
      <c r="W590" s="51" t="str">
        <f t="shared" si="113"/>
        <v/>
      </c>
      <c r="X590" s="51" t="str">
        <f t="shared" si="114"/>
        <v/>
      </c>
    </row>
    <row r="591" spans="22:24" x14ac:dyDescent="0.3">
      <c r="V591" s="40" t="str">
        <f t="shared" si="112"/>
        <v/>
      </c>
      <c r="W591" s="51" t="str">
        <f t="shared" si="113"/>
        <v/>
      </c>
      <c r="X591" s="51" t="str">
        <f t="shared" si="114"/>
        <v/>
      </c>
    </row>
    <row r="592" spans="22:24" x14ac:dyDescent="0.3">
      <c r="V592" s="40" t="str">
        <f t="shared" si="112"/>
        <v/>
      </c>
      <c r="W592" s="51" t="str">
        <f t="shared" si="113"/>
        <v/>
      </c>
      <c r="X592" s="51" t="str">
        <f t="shared" si="114"/>
        <v/>
      </c>
    </row>
    <row r="593" spans="22:24" x14ac:dyDescent="0.3">
      <c r="V593" s="40" t="str">
        <f t="shared" si="112"/>
        <v/>
      </c>
      <c r="W593" s="51" t="str">
        <f t="shared" si="113"/>
        <v/>
      </c>
      <c r="X593" s="51" t="str">
        <f t="shared" si="114"/>
        <v/>
      </c>
    </row>
    <row r="594" spans="22:24" x14ac:dyDescent="0.3">
      <c r="V594" s="40" t="str">
        <f t="shared" si="112"/>
        <v/>
      </c>
      <c r="W594" s="51" t="str">
        <f t="shared" si="113"/>
        <v/>
      </c>
      <c r="X594" s="51" t="str">
        <f t="shared" si="114"/>
        <v/>
      </c>
    </row>
    <row r="595" spans="22:24" x14ac:dyDescent="0.3">
      <c r="V595" s="40" t="str">
        <f t="shared" si="112"/>
        <v/>
      </c>
      <c r="W595" s="51" t="str">
        <f t="shared" si="113"/>
        <v/>
      </c>
      <c r="X595" s="51" t="str">
        <f t="shared" si="114"/>
        <v/>
      </c>
    </row>
    <row r="596" spans="22:24" x14ac:dyDescent="0.3">
      <c r="V596" s="40" t="str">
        <f t="shared" si="112"/>
        <v/>
      </c>
      <c r="W596" s="51" t="str">
        <f t="shared" si="113"/>
        <v/>
      </c>
      <c r="X596" s="51" t="str">
        <f t="shared" si="114"/>
        <v/>
      </c>
    </row>
    <row r="597" spans="22:24" x14ac:dyDescent="0.3">
      <c r="V597" s="40" t="str">
        <f t="shared" si="112"/>
        <v/>
      </c>
      <c r="W597" s="51" t="str">
        <f t="shared" si="113"/>
        <v/>
      </c>
      <c r="X597" s="51" t="str">
        <f t="shared" si="114"/>
        <v/>
      </c>
    </row>
    <row r="598" spans="22:24" x14ac:dyDescent="0.3">
      <c r="V598" s="40" t="str">
        <f t="shared" si="112"/>
        <v/>
      </c>
      <c r="W598" s="51" t="str">
        <f t="shared" si="113"/>
        <v/>
      </c>
      <c r="X598" s="51" t="str">
        <f t="shared" si="114"/>
        <v/>
      </c>
    </row>
    <row r="599" spans="22:24" x14ac:dyDescent="0.3">
      <c r="V599" s="40" t="str">
        <f t="shared" si="112"/>
        <v/>
      </c>
      <c r="W599" s="51" t="str">
        <f t="shared" si="113"/>
        <v/>
      </c>
      <c r="X599" s="51" t="str">
        <f t="shared" si="114"/>
        <v/>
      </c>
    </row>
    <row r="600" spans="22:24" x14ac:dyDescent="0.3">
      <c r="V600" s="40" t="str">
        <f t="shared" si="112"/>
        <v/>
      </c>
      <c r="W600" s="51" t="str">
        <f t="shared" si="113"/>
        <v/>
      </c>
      <c r="X600" s="51" t="str">
        <f t="shared" si="114"/>
        <v/>
      </c>
    </row>
    <row r="601" spans="22:24" x14ac:dyDescent="0.3">
      <c r="V601" s="40" t="str">
        <f t="shared" si="112"/>
        <v/>
      </c>
      <c r="W601" s="51" t="str">
        <f t="shared" si="113"/>
        <v/>
      </c>
      <c r="X601" s="51" t="str">
        <f t="shared" si="114"/>
        <v/>
      </c>
    </row>
    <row r="602" spans="22:24" x14ac:dyDescent="0.3">
      <c r="V602" s="40" t="str">
        <f t="shared" si="112"/>
        <v/>
      </c>
      <c r="W602" s="51" t="str">
        <f t="shared" si="113"/>
        <v/>
      </c>
      <c r="X602" s="51" t="str">
        <f t="shared" si="114"/>
        <v/>
      </c>
    </row>
    <row r="603" spans="22:24" x14ac:dyDescent="0.3">
      <c r="V603" s="40" t="str">
        <f t="shared" si="112"/>
        <v/>
      </c>
      <c r="W603" s="51" t="str">
        <f t="shared" si="113"/>
        <v/>
      </c>
      <c r="X603" s="51" t="str">
        <f t="shared" si="114"/>
        <v/>
      </c>
    </row>
    <row r="604" spans="22:24" x14ac:dyDescent="0.3">
      <c r="V604" s="40" t="str">
        <f t="shared" ref="V604" si="115">X204</f>
        <v/>
      </c>
      <c r="W604" s="51" t="str">
        <f t="shared" si="113"/>
        <v/>
      </c>
      <c r="X604" s="51" t="str">
        <f t="shared" si="114"/>
        <v/>
      </c>
    </row>
    <row r="605" spans="22:24" x14ac:dyDescent="0.3">
      <c r="V605" s="40"/>
    </row>
  </sheetData>
  <mergeCells count="4">
    <mergeCell ref="P1:T3"/>
    <mergeCell ref="J1:N3"/>
    <mergeCell ref="D1:H3"/>
    <mergeCell ref="AC1:AF3"/>
  </mergeCells>
  <conditionalFormatting sqref="H5:H204">
    <cfRule type="cellIs" dxfId="2" priority="3" operator="equal">
      <formula>1</formula>
    </cfRule>
  </conditionalFormatting>
  <conditionalFormatting sqref="N5:N204">
    <cfRule type="cellIs" dxfId="1" priority="2" operator="equal">
      <formula>1</formula>
    </cfRule>
  </conditionalFormatting>
  <conditionalFormatting sqref="T5:T202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05"/>
  <sheetViews>
    <sheetView tabSelected="1" topLeftCell="AE1" zoomScale="80" zoomScaleNormal="80" workbookViewId="0">
      <selection activeCell="CL18" sqref="CL18"/>
    </sheetView>
  </sheetViews>
  <sheetFormatPr baseColWidth="10" defaultRowHeight="14.4" outlineLevelCol="1" x14ac:dyDescent="0.3"/>
  <cols>
    <col min="1" max="1" width="12.6640625" hidden="1" customWidth="1" outlineLevel="1"/>
    <col min="2" max="3" width="22.88671875" hidden="1" customWidth="1" outlineLevel="1"/>
    <col min="4" max="4" width="11.44140625" hidden="1" customWidth="1" outlineLevel="1"/>
    <col min="5" max="5" width="12.88671875" hidden="1" customWidth="1" outlineLevel="1"/>
    <col min="6" max="8" width="22.88671875" hidden="1" customWidth="1" outlineLevel="1"/>
    <col min="9" max="9" width="12.88671875" hidden="1" customWidth="1" outlineLevel="1"/>
    <col min="10" max="10" width="22.6640625" hidden="1" customWidth="1" outlineLevel="1"/>
    <col min="11" max="11" width="22.88671875" hidden="1" customWidth="1" outlineLevel="1"/>
    <col min="12" max="22" width="11.44140625" hidden="1" customWidth="1" outlineLevel="1"/>
    <col min="23" max="23" width="3.44140625" hidden="1" customWidth="1" outlineLevel="1"/>
    <col min="24" max="25" width="7.6640625" hidden="1" customWidth="1" outlineLevel="1"/>
    <col min="26" max="26" width="12.88671875" customWidth="1" collapsed="1"/>
    <col min="27" max="29" width="22.88671875" customWidth="1"/>
    <col min="30" max="30" width="11.88671875" bestFit="1" customWidth="1"/>
    <col min="31" max="31" width="23" bestFit="1" customWidth="1"/>
    <col min="32" max="32" width="14.33203125" customWidth="1"/>
    <col min="33" max="33" width="22.88671875" customWidth="1"/>
    <col min="37" max="37" width="23" bestFit="1" customWidth="1"/>
    <col min="38" max="38" width="14.33203125" customWidth="1"/>
    <col min="39" max="39" width="22.88671875" customWidth="1"/>
    <col min="40" max="41" width="23" customWidth="1"/>
    <col min="42" max="42" width="8.88671875" bestFit="1" customWidth="1"/>
    <col min="43" max="43" width="23" hidden="1" customWidth="1"/>
    <col min="44" max="44" width="14.44140625" customWidth="1"/>
    <col min="45" max="47" width="22.88671875" customWidth="1"/>
    <col min="48" max="48" width="14.33203125" customWidth="1"/>
    <col min="49" max="49" width="23" hidden="1" customWidth="1"/>
    <col min="50" max="50" width="14.33203125" customWidth="1"/>
    <col min="51" max="53" width="22.88671875" customWidth="1"/>
    <col min="55" max="55" width="23" hidden="1" customWidth="1"/>
    <col min="61" max="61" width="23" hidden="1" customWidth="1" outlineLevel="1"/>
    <col min="62" max="62" width="14.33203125" hidden="1" customWidth="1" outlineLevel="1"/>
    <col min="63" max="65" width="22.88671875" hidden="1" customWidth="1" outlineLevel="1"/>
    <col min="66" max="66" width="0" hidden="1" customWidth="1" outlineLevel="1"/>
    <col min="67" max="67" width="23" hidden="1" customWidth="1" outlineLevel="1"/>
    <col min="68" max="68" width="14.33203125" hidden="1" customWidth="1" outlineLevel="1"/>
    <col min="69" max="69" width="23" hidden="1" customWidth="1" outlineLevel="1"/>
    <col min="70" max="71" width="22.88671875" hidden="1" customWidth="1" outlineLevel="1"/>
    <col min="72" max="72" width="11.44140625" hidden="1" customWidth="1" outlineLevel="1"/>
    <col min="73" max="73" width="23" hidden="1" customWidth="1" outlineLevel="1"/>
    <col min="74" max="74" width="14.33203125" hidden="1" customWidth="1" outlineLevel="1"/>
    <col min="75" max="75" width="22.88671875" hidden="1" customWidth="1" outlineLevel="1"/>
    <col min="76" max="77" width="23" hidden="1" customWidth="1" outlineLevel="1"/>
    <col min="78" max="78" width="8.88671875" hidden="1" customWidth="1" outlineLevel="1"/>
    <col min="79" max="79" width="23" hidden="1" customWidth="1" outlineLevel="1"/>
    <col min="80" max="80" width="14.33203125" hidden="1" customWidth="1" outlineLevel="1"/>
    <col min="81" max="83" width="22.88671875" hidden="1" customWidth="1" outlineLevel="1"/>
    <col min="84" max="84" width="0" hidden="1" customWidth="1" outlineLevel="1"/>
    <col min="85" max="85" width="11.44140625" collapsed="1"/>
    <col min="87" max="87" width="11.44140625" customWidth="1"/>
    <col min="88" max="88" width="14.33203125" customWidth="1"/>
    <col min="89" max="90" width="22.88671875" customWidth="1"/>
    <col min="91" max="91" width="22.5546875" customWidth="1"/>
    <col min="92" max="92" width="14.33203125" customWidth="1"/>
    <col min="93" max="93" width="14.33203125" hidden="1" customWidth="1"/>
    <col min="94" max="96" width="22.88671875" hidden="1" customWidth="1"/>
    <col min="97" max="97" width="14.33203125" hidden="1" customWidth="1"/>
    <col min="98" max="101" width="22.88671875" hidden="1" customWidth="1"/>
    <col min="102" max="103" width="22.88671875" customWidth="1"/>
    <col min="105" max="105" width="14.44140625" customWidth="1"/>
    <col min="106" max="107" width="22.88671875" customWidth="1"/>
    <col min="110" max="110" width="11.44140625" customWidth="1"/>
    <col min="111" max="111" width="14.33203125" customWidth="1"/>
    <col min="112" max="113" width="22.88671875" customWidth="1"/>
  </cols>
  <sheetData>
    <row r="1" spans="1:113" ht="18" x14ac:dyDescent="0.35">
      <c r="A1" s="25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  <c r="J1" s="25">
        <v>10</v>
      </c>
      <c r="K1" s="25">
        <v>11</v>
      </c>
      <c r="L1" s="25">
        <v>12</v>
      </c>
      <c r="M1" s="54">
        <v>13</v>
      </c>
      <c r="N1" s="54">
        <v>14</v>
      </c>
      <c r="O1" s="54">
        <v>15</v>
      </c>
      <c r="P1" s="54">
        <v>16</v>
      </c>
      <c r="Q1" s="54">
        <v>17</v>
      </c>
      <c r="R1" s="54">
        <v>18</v>
      </c>
      <c r="S1" s="54">
        <v>19</v>
      </c>
      <c r="T1" s="54">
        <v>20</v>
      </c>
      <c r="U1" s="54">
        <v>21</v>
      </c>
      <c r="V1" s="54">
        <v>22</v>
      </c>
      <c r="W1" s="25">
        <v>23</v>
      </c>
      <c r="X1" s="25">
        <v>24</v>
      </c>
      <c r="Y1" s="25">
        <v>25</v>
      </c>
      <c r="Z1" s="124" t="s">
        <v>14</v>
      </c>
      <c r="AA1" s="124"/>
      <c r="AB1" s="124"/>
      <c r="AC1" s="124"/>
      <c r="AD1" s="124"/>
      <c r="AE1" s="29"/>
      <c r="AF1" s="124" t="s">
        <v>15</v>
      </c>
      <c r="AG1" s="124"/>
      <c r="AH1" s="124"/>
      <c r="AI1" s="124"/>
      <c r="AJ1" s="124"/>
      <c r="AK1" s="29"/>
      <c r="AL1" s="124" t="s">
        <v>17</v>
      </c>
      <c r="AM1" s="124"/>
      <c r="AN1" s="124"/>
      <c r="AO1" s="124"/>
      <c r="AP1" s="124"/>
      <c r="AQ1" s="29"/>
      <c r="AR1" s="124" t="s">
        <v>18</v>
      </c>
      <c r="AS1" s="124"/>
      <c r="AT1" s="124"/>
      <c r="AU1" s="124"/>
      <c r="AV1" s="124"/>
      <c r="AW1" s="30"/>
      <c r="AX1" s="124" t="s">
        <v>19</v>
      </c>
      <c r="AY1" s="124"/>
      <c r="AZ1" s="124"/>
      <c r="BA1" s="124"/>
      <c r="BB1" s="124"/>
      <c r="BC1" s="29"/>
      <c r="BD1" s="124" t="s">
        <v>20</v>
      </c>
      <c r="BE1" s="124"/>
      <c r="BF1" s="124"/>
      <c r="BG1" s="124"/>
      <c r="BH1" s="124"/>
      <c r="BI1" s="29"/>
      <c r="BJ1" s="124" t="s">
        <v>21</v>
      </c>
      <c r="BK1" s="124"/>
      <c r="BL1" s="124"/>
      <c r="BM1" s="124"/>
      <c r="BN1" s="124"/>
      <c r="BO1" s="29"/>
      <c r="BP1" s="124" t="s">
        <v>22</v>
      </c>
      <c r="BQ1" s="124"/>
      <c r="BR1" s="124"/>
      <c r="BS1" s="124"/>
      <c r="BT1" s="124"/>
      <c r="BU1" s="29"/>
      <c r="BV1" s="124" t="s">
        <v>23</v>
      </c>
      <c r="BW1" s="124"/>
      <c r="BX1" s="124"/>
      <c r="BY1" s="124"/>
      <c r="BZ1" s="124"/>
      <c r="CA1" s="29"/>
      <c r="CB1" s="124" t="s">
        <v>24</v>
      </c>
      <c r="CC1" s="124"/>
      <c r="CD1" s="124"/>
      <c r="CE1" s="124"/>
      <c r="CF1" s="124"/>
      <c r="CG1" s="22"/>
      <c r="CH1" s="22"/>
      <c r="CI1" s="125" t="s">
        <v>33</v>
      </c>
      <c r="CJ1" s="125"/>
      <c r="CK1" s="125"/>
      <c r="CL1" s="125"/>
      <c r="CM1" s="125"/>
      <c r="CO1" s="126" t="s">
        <v>39</v>
      </c>
      <c r="CP1" s="126"/>
      <c r="CQ1" s="126"/>
      <c r="CR1" s="126"/>
      <c r="CS1" s="126"/>
      <c r="CZ1" s="125" t="s">
        <v>34</v>
      </c>
      <c r="DA1" s="125"/>
      <c r="DB1" s="125"/>
      <c r="DC1" s="125"/>
      <c r="DD1" s="22"/>
      <c r="DE1" s="22"/>
      <c r="DF1" s="125" t="s">
        <v>35</v>
      </c>
      <c r="DG1" s="125"/>
      <c r="DH1" s="125"/>
      <c r="DI1" s="125"/>
    </row>
    <row r="2" spans="1:113" ht="18.600000000000001" thickBot="1" x14ac:dyDescent="0.4">
      <c r="A2" s="24"/>
      <c r="B2" s="24"/>
      <c r="C2" s="24"/>
      <c r="M2" s="55"/>
      <c r="N2" s="55"/>
      <c r="O2" s="55"/>
      <c r="P2" s="54" t="s">
        <v>32</v>
      </c>
      <c r="Q2" s="54"/>
      <c r="R2" s="54"/>
      <c r="S2" s="54"/>
      <c r="T2" s="55"/>
      <c r="U2" s="55"/>
      <c r="V2" s="55"/>
      <c r="Z2" s="124"/>
      <c r="AA2" s="124"/>
      <c r="AB2" s="124"/>
      <c r="AC2" s="124"/>
      <c r="AD2" s="124"/>
      <c r="AE2" s="31"/>
      <c r="AF2" s="124"/>
      <c r="AG2" s="124"/>
      <c r="AH2" s="124"/>
      <c r="AI2" s="124"/>
      <c r="AJ2" s="124"/>
      <c r="AK2" s="31"/>
      <c r="AL2" s="124"/>
      <c r="AM2" s="124"/>
      <c r="AN2" s="124"/>
      <c r="AO2" s="124"/>
      <c r="AP2" s="124"/>
      <c r="AQ2" s="30"/>
      <c r="AR2" s="124"/>
      <c r="AS2" s="124"/>
      <c r="AT2" s="124"/>
      <c r="AU2" s="124"/>
      <c r="AV2" s="124"/>
      <c r="AW2" s="30"/>
      <c r="AX2" s="124"/>
      <c r="AY2" s="124"/>
      <c r="AZ2" s="124"/>
      <c r="BA2" s="124"/>
      <c r="BB2" s="124"/>
      <c r="BC2" s="30"/>
      <c r="BD2" s="124"/>
      <c r="BE2" s="124"/>
      <c r="BF2" s="124"/>
      <c r="BG2" s="124"/>
      <c r="BH2" s="124"/>
      <c r="BI2" s="30"/>
      <c r="BJ2" s="124"/>
      <c r="BK2" s="124"/>
      <c r="BL2" s="124"/>
      <c r="BM2" s="124"/>
      <c r="BN2" s="124"/>
      <c r="BO2" s="30"/>
      <c r="BP2" s="124"/>
      <c r="BQ2" s="124"/>
      <c r="BR2" s="124"/>
      <c r="BS2" s="124"/>
      <c r="BT2" s="124"/>
      <c r="BU2" s="30"/>
      <c r="BV2" s="124"/>
      <c r="BW2" s="124"/>
      <c r="BX2" s="124"/>
      <c r="BY2" s="124"/>
      <c r="BZ2" s="124"/>
      <c r="CA2" s="30"/>
      <c r="CB2" s="124"/>
      <c r="CC2" s="124"/>
      <c r="CD2" s="124"/>
      <c r="CE2" s="124"/>
      <c r="CF2" s="124"/>
      <c r="CG2" s="23"/>
      <c r="CH2" s="23"/>
      <c r="CI2" s="125"/>
      <c r="CJ2" s="125"/>
      <c r="CK2" s="125"/>
      <c r="CL2" s="125"/>
      <c r="CM2" s="125"/>
      <c r="CN2" s="69"/>
      <c r="CO2" s="126"/>
      <c r="CP2" s="126"/>
      <c r="CQ2" s="126"/>
      <c r="CR2" s="126"/>
      <c r="CS2" s="126"/>
      <c r="CZ2" s="125"/>
      <c r="DA2" s="125"/>
      <c r="DB2" s="125"/>
      <c r="DC2" s="125"/>
      <c r="DD2" s="23"/>
      <c r="DE2" s="23"/>
      <c r="DF2" s="125"/>
      <c r="DG2" s="125"/>
      <c r="DH2" s="125"/>
      <c r="DI2" s="125"/>
    </row>
    <row r="3" spans="1:113" ht="15" thickBot="1" x14ac:dyDescent="0.35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26"/>
      <c r="L3" s="53"/>
      <c r="M3" s="19">
        <v>1</v>
      </c>
      <c r="N3" s="19">
        <v>2</v>
      </c>
      <c r="O3" s="19">
        <v>3</v>
      </c>
      <c r="P3" s="19">
        <v>4</v>
      </c>
      <c r="Q3" s="19">
        <v>5</v>
      </c>
      <c r="R3" s="19">
        <v>6</v>
      </c>
      <c r="S3" s="19">
        <v>7</v>
      </c>
      <c r="T3" s="19">
        <v>8</v>
      </c>
      <c r="U3" s="19">
        <v>9</v>
      </c>
      <c r="V3" s="19">
        <v>10</v>
      </c>
      <c r="Z3" s="36" t="s">
        <v>0</v>
      </c>
      <c r="AA3" s="32" t="s">
        <v>1</v>
      </c>
      <c r="AB3" s="32" t="s">
        <v>3</v>
      </c>
      <c r="AC3" s="32" t="s">
        <v>62</v>
      </c>
      <c r="AD3" s="34" t="s">
        <v>13</v>
      </c>
      <c r="AE3" s="35" t="s">
        <v>16</v>
      </c>
      <c r="AF3" s="36" t="s">
        <v>0</v>
      </c>
      <c r="AG3" s="32" t="s">
        <v>1</v>
      </c>
      <c r="AH3" s="32" t="s">
        <v>3</v>
      </c>
      <c r="AI3" s="32" t="s">
        <v>62</v>
      </c>
      <c r="AJ3" s="33" t="s">
        <v>13</v>
      </c>
      <c r="AK3" s="35" t="s">
        <v>16</v>
      </c>
      <c r="AL3" s="36" t="s">
        <v>0</v>
      </c>
      <c r="AM3" s="32" t="s">
        <v>1</v>
      </c>
      <c r="AN3" s="32" t="s">
        <v>3</v>
      </c>
      <c r="AO3" s="32" t="s">
        <v>62</v>
      </c>
      <c r="AP3" s="33" t="s">
        <v>13</v>
      </c>
      <c r="AQ3" s="35" t="s">
        <v>16</v>
      </c>
      <c r="AR3" s="35" t="s">
        <v>0</v>
      </c>
      <c r="AS3" s="32" t="s">
        <v>1</v>
      </c>
      <c r="AT3" s="32" t="s">
        <v>3</v>
      </c>
      <c r="AU3" s="32" t="s">
        <v>62</v>
      </c>
      <c r="AV3" s="32" t="s">
        <v>13</v>
      </c>
      <c r="AW3" s="35" t="s">
        <v>16</v>
      </c>
      <c r="AX3" s="35" t="s">
        <v>0</v>
      </c>
      <c r="AY3" s="32" t="s">
        <v>1</v>
      </c>
      <c r="AZ3" s="32" t="s">
        <v>3</v>
      </c>
      <c r="BA3" s="32" t="s">
        <v>62</v>
      </c>
      <c r="BB3" s="32" t="s">
        <v>13</v>
      </c>
      <c r="BC3" s="35" t="s">
        <v>16</v>
      </c>
      <c r="BD3" s="35" t="s">
        <v>0</v>
      </c>
      <c r="BE3" s="32" t="s">
        <v>1</v>
      </c>
      <c r="BF3" s="32" t="s">
        <v>3</v>
      </c>
      <c r="BG3" s="32" t="s">
        <v>62</v>
      </c>
      <c r="BH3" s="32" t="s">
        <v>13</v>
      </c>
      <c r="BI3" s="35" t="s">
        <v>16</v>
      </c>
      <c r="BJ3" s="35" t="s">
        <v>0</v>
      </c>
      <c r="BK3" s="32" t="s">
        <v>1</v>
      </c>
      <c r="BL3" s="32" t="s">
        <v>3</v>
      </c>
      <c r="BM3" s="32"/>
      <c r="BN3" s="32" t="s">
        <v>13</v>
      </c>
      <c r="BO3" s="35" t="s">
        <v>16</v>
      </c>
      <c r="BP3" s="35" t="s">
        <v>0</v>
      </c>
      <c r="BQ3" s="32" t="s">
        <v>1</v>
      </c>
      <c r="BR3" s="32" t="s">
        <v>3</v>
      </c>
      <c r="BS3" s="32" t="s">
        <v>62</v>
      </c>
      <c r="BT3" s="32" t="s">
        <v>13</v>
      </c>
      <c r="BU3" s="35" t="s">
        <v>16</v>
      </c>
      <c r="BV3" s="35" t="s">
        <v>0</v>
      </c>
      <c r="BW3" s="32" t="s">
        <v>1</v>
      </c>
      <c r="BX3" s="32" t="s">
        <v>3</v>
      </c>
      <c r="BY3" s="32" t="s">
        <v>62</v>
      </c>
      <c r="BZ3" s="32" t="s">
        <v>13</v>
      </c>
      <c r="CA3" s="35" t="s">
        <v>16</v>
      </c>
      <c r="CB3" s="35" t="s">
        <v>0</v>
      </c>
      <c r="CC3" s="32" t="s">
        <v>1</v>
      </c>
      <c r="CD3" s="32" t="s">
        <v>3</v>
      </c>
      <c r="CE3" s="32" t="s">
        <v>62</v>
      </c>
      <c r="CF3" s="33" t="s">
        <v>13</v>
      </c>
      <c r="CI3" s="61" t="s">
        <v>11</v>
      </c>
      <c r="CJ3" s="61" t="s">
        <v>0</v>
      </c>
      <c r="CK3" s="61" t="s">
        <v>1</v>
      </c>
      <c r="CL3" s="61" t="s">
        <v>3</v>
      </c>
      <c r="CM3" s="61" t="s">
        <v>36</v>
      </c>
      <c r="CO3" s="66" t="s">
        <v>36</v>
      </c>
      <c r="CP3" s="67" t="s">
        <v>0</v>
      </c>
      <c r="CQ3" s="67" t="s">
        <v>37</v>
      </c>
      <c r="CR3" s="68" t="s">
        <v>38</v>
      </c>
      <c r="CS3" s="70" t="s">
        <v>40</v>
      </c>
      <c r="CT3" s="70" t="s">
        <v>41</v>
      </c>
      <c r="CU3" s="70" t="s">
        <v>42</v>
      </c>
      <c r="CV3" s="70" t="s">
        <v>43</v>
      </c>
      <c r="CW3" s="70" t="s">
        <v>44</v>
      </c>
      <c r="CZ3" s="61" t="s">
        <v>11</v>
      </c>
      <c r="DA3" s="61" t="s">
        <v>0</v>
      </c>
      <c r="DB3" s="61" t="s">
        <v>1</v>
      </c>
      <c r="DC3" s="61" t="s">
        <v>3</v>
      </c>
      <c r="DF3" s="61" t="s">
        <v>11</v>
      </c>
      <c r="DG3" s="61" t="s">
        <v>0</v>
      </c>
      <c r="DH3" s="61" t="s">
        <v>1</v>
      </c>
      <c r="DI3" s="61" t="s">
        <v>3</v>
      </c>
    </row>
    <row r="4" spans="1:113" x14ac:dyDescent="0.3">
      <c r="A4">
        <f>AD4*1000</f>
        <v>1000</v>
      </c>
      <c r="B4">
        <f>AJ4*1000</f>
        <v>1000</v>
      </c>
      <c r="C4">
        <f>AP4*1000</f>
        <v>2000</v>
      </c>
      <c r="D4">
        <f>AV4*1000</f>
        <v>1000</v>
      </c>
      <c r="E4">
        <f>BB4*1000</f>
        <v>2000</v>
      </c>
      <c r="F4">
        <f>BH4*1000</f>
        <v>1000</v>
      </c>
      <c r="G4">
        <f>BN4*1000</f>
        <v>1000</v>
      </c>
      <c r="H4">
        <f>BT4*1000</f>
        <v>2000</v>
      </c>
      <c r="I4">
        <f>BZ4*1000</f>
        <v>0</v>
      </c>
      <c r="J4">
        <f>CF4*1000</f>
        <v>0</v>
      </c>
      <c r="M4" s="3" t="str">
        <f>IFERROR(VLOOKUP(2000,A4:Z4,26,FALSE),"")</f>
        <v/>
      </c>
      <c r="N4" s="3" t="str">
        <f>IFERROR(VLOOKUP(2000,B4:AF4,31,FALSE),"")</f>
        <v/>
      </c>
      <c r="O4" s="3">
        <f>IFERROR(VLOOKUP(2000,C4:AL4,36,FALSE),"")</f>
        <v>1</v>
      </c>
      <c r="P4" s="3" t="str">
        <f>IFERROR(VLOOKUP(2000,D4:AR4,41,FALSE),"")</f>
        <v/>
      </c>
      <c r="Q4" s="3">
        <f>IFERROR(VLOOKUP(2000,E4:AX4,46,FALSE),"")</f>
        <v>2</v>
      </c>
      <c r="R4" s="3" t="str">
        <f>IFERROR(VLOOKUP(2000,F4:BD4,51,FALSE),"")</f>
        <v/>
      </c>
      <c r="S4" s="3" t="str">
        <f>IFERROR(VLOOKUP(2000,G4:BJ4,56,FALSE),"")</f>
        <v/>
      </c>
      <c r="T4" s="3">
        <f>IFERROR(VLOOKUP(2000,H4:BP4,61,FALSE),"")</f>
        <v>3</v>
      </c>
      <c r="U4" s="3" t="str">
        <f>IFERROR(VLOOKUP(2000,I4:BV4,66,FALSE),"")</f>
        <v/>
      </c>
      <c r="V4" s="3" t="str">
        <f>IFERROR(VLOOKUP(2000,J4:CF4,71,FALSE),"")</f>
        <v/>
      </c>
      <c r="Z4" s="20">
        <f>Qualifikation!AD5</f>
        <v>1</v>
      </c>
      <c r="AA4" s="21" t="str">
        <f>Qualifikation!AE5</f>
        <v>Hirt</v>
      </c>
      <c r="AB4" s="21" t="str">
        <f>Qualifikation!AF5</f>
        <v>Andreas</v>
      </c>
      <c r="AC4" s="21" t="str">
        <f>Qualifikation!AG5</f>
        <v xml:space="preserve"> </v>
      </c>
      <c r="AD4" s="27">
        <v>1</v>
      </c>
      <c r="AE4">
        <f>IFERROR(VLOOKUP(1000,$A4:Z4,26,FALSE),"")</f>
        <v>1</v>
      </c>
      <c r="AF4" s="37">
        <f t="shared" ref="AF4:AF35" si="0">IFERROR(SMALL(AE$4:AE$203,ROW(H1)),"")</f>
        <v>1</v>
      </c>
      <c r="AG4" s="38" t="str">
        <f>IF(AF4="","",(VLOOKUP(AF4,$Z$4:$AA$203,2,FALSE)))</f>
        <v>Hirt</v>
      </c>
      <c r="AH4" s="38" t="str">
        <f t="shared" ref="AH4:AH35" si="1">IF(AF4="","",(VLOOKUP(AF4,$Z$4:$AB$203,3,FALSE)))</f>
        <v>Andreas</v>
      </c>
      <c r="AI4" s="21" t="str">
        <f>IF(AF4="","",(VLOOKUP(AF4,$Z$4:$AC$203,4,FALSE)))</f>
        <v xml:space="preserve"> </v>
      </c>
      <c r="AJ4" s="39">
        <v>1</v>
      </c>
      <c r="AK4">
        <f>IFERROR(VLOOKUP(1000,$B4:AF4,31,FALSE),"")</f>
        <v>1</v>
      </c>
      <c r="AL4" s="37">
        <f t="shared" ref="AL4:AL35" si="2">IFERROR(SMALL(AK$4:AK$203,ROW(M1)),"")</f>
        <v>1</v>
      </c>
      <c r="AM4" s="38" t="str">
        <f>IF(AL4="","",(VLOOKUP(AL4,$Z$4:$AA$203,2,FALSE)))</f>
        <v>Hirt</v>
      </c>
      <c r="AN4" s="38" t="str">
        <f t="shared" ref="AN4:AN35" si="3">IF(AL4="","",(VLOOKUP(AL4,$Z$4:$AB$203,3,FALSE)))</f>
        <v>Andreas</v>
      </c>
      <c r="AO4" s="21" t="str">
        <f>IF(AL4="","",(VLOOKUP(AL4,$Z$4:$AC$203,4,FALSE)))</f>
        <v xml:space="preserve"> </v>
      </c>
      <c r="AP4" s="39">
        <v>2</v>
      </c>
      <c r="AQ4" t="str">
        <f>IFERROR(VLOOKUP(1000,C4:AL4,36,FALSE),"")</f>
        <v/>
      </c>
      <c r="AR4" s="37">
        <f t="shared" ref="AR4:AR35" si="4">IFERROR(SMALL(AQ$4:AQ$203,ROW(M1)),"")</f>
        <v>2</v>
      </c>
      <c r="AS4" s="38" t="str">
        <f t="shared" ref="AS4:AS35" si="5">IF(AR4="","",(VLOOKUP(AR4,AL4:AM203,2,FALSE)))</f>
        <v>Droll</v>
      </c>
      <c r="AT4" s="38" t="str">
        <f t="shared" ref="AT4:AT35" si="6">IF(AR4="","",(VLOOKUP(AR4,AL4:AN203,3,FALSE)))</f>
        <v>Carsten</v>
      </c>
      <c r="AU4" s="38" t="str">
        <f>IF(AR4="","",(VLOOKUP(AR4,AL4:AO203,4,FALSE)))</f>
        <v xml:space="preserve"> </v>
      </c>
      <c r="AV4" s="39">
        <v>1</v>
      </c>
      <c r="AW4">
        <f>IFERROR(VLOOKUP(1000,D4:AR4,41,FALSE),"")</f>
        <v>2</v>
      </c>
      <c r="AX4">
        <f>IFERROR(SMALL(AW$4:AW$203,ROW(M1)),"")</f>
        <v>2</v>
      </c>
      <c r="AY4" t="str">
        <f>IF(AX4="","",(VLOOKUP(AX4,AR4:AS203,2,FALSE)))</f>
        <v>Droll</v>
      </c>
      <c r="AZ4" t="str">
        <f>IF(AX4="","",(VLOOKUP(AX4,AR4:AT203,3,FALSE)))</f>
        <v>Carsten</v>
      </c>
      <c r="BA4" t="str">
        <f>IF(AX4="","",(VLOOKUP(AX4,AR4:AU203,4,FALSE)))</f>
        <v xml:space="preserve"> </v>
      </c>
      <c r="BB4" s="28">
        <v>2</v>
      </c>
      <c r="BC4" t="str">
        <f>IFERROR(VLOOKUP(1000,E4:AX4,46,FALSE),"")</f>
        <v/>
      </c>
      <c r="BD4" s="37">
        <f t="shared" ref="BD4:BD35" si="7">IFERROR(SMALL(BC$4:BC$203,ROW(W1)),"")</f>
        <v>3</v>
      </c>
      <c r="BE4" s="38" t="str">
        <f>IF(BD4="","",(VLOOKUP(BD4,AX4:AY203,2,FALSE)))</f>
        <v>Droll</v>
      </c>
      <c r="BF4" s="38" t="str">
        <f>IF(BD4="","",(VLOOKUP(BD4,AX4:AZ203,3,FALSE)))</f>
        <v>Thomas</v>
      </c>
      <c r="BG4" s="38" t="str">
        <f>IF(BD4="","",(VLOOKUP(BD4,AX4:BA203,4,FALSE)))</f>
        <v xml:space="preserve"> </v>
      </c>
      <c r="BH4" s="39">
        <v>1</v>
      </c>
      <c r="BI4">
        <f>IFERROR(VLOOKUP(1000,F4:BD4,51,FALSE),"")</f>
        <v>3</v>
      </c>
      <c r="BJ4">
        <f t="shared" ref="BJ4:BJ35" si="8">IFERROR(SMALL(BI$4:BI$203,ROW(AB1)),"")</f>
        <v>3</v>
      </c>
      <c r="BK4" t="str">
        <f>IF(BJ4="","",(VLOOKUP(BJ4,BD4:BE203,2,FALSE)))</f>
        <v>Droll</v>
      </c>
      <c r="BL4" t="str">
        <f>IF(BJ4="","",(VLOOKUP(BJ4,BD4:BF203,3,FALSE)))</f>
        <v>Thomas</v>
      </c>
      <c r="BM4" t="str">
        <f>IF(BJ4="","",(VLOOKUP(BJ4,BD4:BG203,4,FALSE)))</f>
        <v xml:space="preserve"> </v>
      </c>
      <c r="BN4" s="28">
        <v>1</v>
      </c>
      <c r="BO4">
        <f>IFERROR(VLOOKUP(1000,G4:BJ4,56,FALSE),"")</f>
        <v>3</v>
      </c>
      <c r="BP4" s="37">
        <f t="shared" ref="BP4:BP35" si="9">IFERROR(SMALL(BO$4:BO$203,ROW(AH1)),"")</f>
        <v>3</v>
      </c>
      <c r="BQ4" s="38" t="str">
        <f>IF(BP4="","",(VLOOKUP(BP4,BJ4:BK203,2,FALSE)))</f>
        <v>Droll</v>
      </c>
      <c r="BR4" s="38" t="str">
        <f>IF(BP4="","",(VLOOKUP(BP4,BJ4:BL203,3,FALSE)))</f>
        <v>Thomas</v>
      </c>
      <c r="BS4" s="38" t="str">
        <f>IF(BP4="","",(VLOOKUP(BP4,BJ4:BM203,4,FALSE)))</f>
        <v xml:space="preserve"> </v>
      </c>
      <c r="BT4" s="39">
        <v>2</v>
      </c>
      <c r="BU4" t="str">
        <f>IFERROR(VLOOKUP(1000,H4:BP4,61,FALSE),"")</f>
        <v/>
      </c>
      <c r="BV4" t="str">
        <f t="shared" ref="BV4:BV35" si="10">IFERROR(SMALL(BU$4:BU$203,ROW(AN1)),"")</f>
        <v/>
      </c>
      <c r="BW4" t="str">
        <f>IF(BV4="","",(VLOOKUP(BV4,BP4:BQ203,2,FALSE)))</f>
        <v/>
      </c>
      <c r="BX4" t="str">
        <f>IF(BV4="","",(VLOOKUP(BV4,BP4:BR203,3,FALSE)))</f>
        <v/>
      </c>
      <c r="BY4" t="str">
        <f>IF(BV4="","",(VLOOKUP(BV4,BP4:BS203,4,FALSE)))</f>
        <v/>
      </c>
      <c r="BZ4" s="28"/>
      <c r="CA4" t="str">
        <f>IFERROR(VLOOKUP(1000,I4:BV4,66,FALSE),"")</f>
        <v/>
      </c>
      <c r="CB4" s="37" t="str">
        <f>IFERROR(SMALL(CA$4:CA$203,ROW(AT1)),"")</f>
        <v/>
      </c>
      <c r="CC4" s="38" t="str">
        <f>IF(CB4="","",(VLOOKUP(CB4,BV4:BW203,2,FALSE)))</f>
        <v/>
      </c>
      <c r="CD4" s="38" t="str">
        <f>IF(CB4="","",(VLOOKUP(CB4,BV4:BX203,3,FALSE)))</f>
        <v/>
      </c>
      <c r="CE4" s="38" t="str">
        <f>IF(CB4="","",(VLOOKUP(CB4,BV4:BZ203,4,FALSE)))</f>
        <v/>
      </c>
      <c r="CF4" s="39"/>
      <c r="CI4" s="3">
        <v>1</v>
      </c>
      <c r="CJ4" s="3">
        <f t="shared" ref="CJ4:CJ35" si="11">Y205</f>
        <v>3</v>
      </c>
      <c r="CK4" s="3" t="str">
        <f t="shared" ref="CK4:CK35" si="12">VLOOKUP(CJ4,$Z$4:$AB$203,2,FALSE)</f>
        <v>Droll</v>
      </c>
      <c r="CL4" s="3" t="str">
        <f t="shared" ref="CL4:CL35" si="13">VLOOKUP(CJ4,$Z$4:$AB$203,3,FALSE)</f>
        <v>Thomas</v>
      </c>
      <c r="CM4" s="3" t="str">
        <f>VLOOKUP(CJ4,Anmeldung!$A$5:$E$204,5,FALSE)</f>
        <v>Snowboard</v>
      </c>
      <c r="CO4" s="63" t="str">
        <f>VLOOKUP(CJ4,Anmeldung!$A$5:$E$204,5,FALSE)</f>
        <v>Snowboard</v>
      </c>
      <c r="CP4" s="64">
        <f>CJ4</f>
        <v>3</v>
      </c>
      <c r="CQ4" s="64" t="str">
        <f>IFERROR(VLOOKUP("SKi",CO4:CP4,2,FALSE),"")</f>
        <v/>
      </c>
      <c r="CR4" s="65">
        <f>IFERROR(VLOOKUP("Snowboard",CO4:CP4,2,FALSE),"")</f>
        <v>3</v>
      </c>
      <c r="CS4">
        <f t="shared" ref="CS4:CS35" si="14">CI4</f>
        <v>1</v>
      </c>
      <c r="CT4" t="str">
        <f>IFERROR(VLOOKUP(CS4,$CQ$4:$CS$203,3,FALSE),"")</f>
        <v/>
      </c>
      <c r="CU4">
        <f>IFERROR(SMALL($CT$4:$CT$203,ROW(CU1)),"")</f>
        <v>3</v>
      </c>
      <c r="CV4">
        <f>IFERROR(VLOOKUP(CS4,$CR$4:$CS$203,2,FALSE),"")</f>
        <v>24</v>
      </c>
      <c r="CW4">
        <f>IFERROR(SMALL($CV$4:$CV$203,ROW(CW1)),"")</f>
        <v>1</v>
      </c>
      <c r="CZ4" s="3">
        <v>1</v>
      </c>
      <c r="DA4" s="3">
        <f>IFERROR(VLOOKUP(CU4,$CI$4:$CL$203,2,FALSE),"")</f>
        <v>52</v>
      </c>
      <c r="DB4" s="3" t="str">
        <f>IFERROR(VLOOKUP(CU4,$CI$4:$CL$203,3,FALSE),"")</f>
        <v>Ganter</v>
      </c>
      <c r="DC4" s="3" t="str">
        <f>IFERROR(VLOOKUP(CU4,$CI$4:$CL$203,4,FALSE),"")</f>
        <v>Mary</v>
      </c>
      <c r="DF4" s="3">
        <v>1</v>
      </c>
      <c r="DG4" s="3">
        <f>IFERROR(VLOOKUP(CW4,$CI$4:$CL$203,2,FALSE),"")</f>
        <v>3</v>
      </c>
      <c r="DH4" s="3" t="str">
        <f>IFERROR(VLOOKUP(CW4,$CI$4:$CL$203,3,FALSE),"")</f>
        <v>Droll</v>
      </c>
      <c r="DI4" s="3" t="str">
        <f>IFERROR(VLOOKUP(CW4,$CI$4:$CL$203,4,FALSE),"")</f>
        <v>Thomas</v>
      </c>
    </row>
    <row r="5" spans="1:113" x14ac:dyDescent="0.3">
      <c r="A5">
        <f t="shared" ref="A5:A68" si="15">AD5*1000</f>
        <v>1000</v>
      </c>
      <c r="B5">
        <f t="shared" ref="B5:B68" si="16">AJ5*1000</f>
        <v>1000</v>
      </c>
      <c r="C5">
        <f t="shared" ref="C5:C68" si="17">AP5*1000</f>
        <v>1000</v>
      </c>
      <c r="D5">
        <f t="shared" ref="D5:D68" si="18">AV5*1000</f>
        <v>1000</v>
      </c>
      <c r="E5">
        <f t="shared" ref="E5:E68" si="19">BB5*1000</f>
        <v>1000</v>
      </c>
      <c r="F5">
        <f t="shared" ref="F5:F68" si="20">BH5*1000</f>
        <v>1000</v>
      </c>
      <c r="G5">
        <f t="shared" ref="G5:G68" si="21">BN5*1000</f>
        <v>2000</v>
      </c>
      <c r="H5">
        <f t="shared" ref="H5:H68" si="22">BT5*1000</f>
        <v>0</v>
      </c>
      <c r="I5">
        <f t="shared" ref="I5:I68" si="23">BZ5*1000</f>
        <v>0</v>
      </c>
      <c r="J5">
        <f t="shared" ref="J5:J68" si="24">CF5*1000</f>
        <v>0</v>
      </c>
      <c r="M5" s="3" t="str">
        <f t="shared" ref="M5:M68" si="25">IFERROR(VLOOKUP(2000,A5:Z5,26,FALSE),"")</f>
        <v/>
      </c>
      <c r="N5" s="3" t="str">
        <f t="shared" ref="N5:N68" si="26">IFERROR(VLOOKUP(2000,B5:AF5,31,FALSE),"")</f>
        <v/>
      </c>
      <c r="O5" s="3" t="str">
        <f t="shared" ref="O5:O68" si="27">IFERROR(VLOOKUP(2000,C5:AL5,36,FALSE),"")</f>
        <v/>
      </c>
      <c r="P5" s="3" t="str">
        <f t="shared" ref="P5:P68" si="28">IFERROR(VLOOKUP(2000,D5:AR5,41,FALSE),"")</f>
        <v/>
      </c>
      <c r="Q5" s="3" t="str">
        <f t="shared" ref="Q5:Q68" si="29">IFERROR(VLOOKUP(2000,E5:AX5,46,FALSE),"")</f>
        <v/>
      </c>
      <c r="R5" s="3" t="str">
        <f t="shared" ref="R5:R68" si="30">IFERROR(VLOOKUP(2000,F5:BD5,51,FALSE),"")</f>
        <v/>
      </c>
      <c r="S5" s="3">
        <f t="shared" ref="S5:S68" si="31">IFERROR(VLOOKUP(2000,G5:BJ5,56,FALSE),"")</f>
        <v>19</v>
      </c>
      <c r="T5" s="3" t="str">
        <f t="shared" ref="T5:T68" si="32">IFERROR(VLOOKUP(2000,H5:BP5,61,FALSE),"")</f>
        <v/>
      </c>
      <c r="U5" s="3" t="str">
        <f t="shared" ref="U5:U68" si="33">IFERROR(VLOOKUP(2000,I5:BV5,66,FALSE),"")</f>
        <v/>
      </c>
      <c r="V5" s="3" t="str">
        <f t="shared" ref="V5:V68" si="34">IFERROR(VLOOKUP(2000,J5:CF5,71,FALSE),"")</f>
        <v/>
      </c>
      <c r="Z5" s="20">
        <f>Qualifikation!AD6</f>
        <v>2</v>
      </c>
      <c r="AA5" s="21" t="str">
        <f>Qualifikation!AE6</f>
        <v>Droll</v>
      </c>
      <c r="AB5" s="21" t="str">
        <f>Qualifikation!AF6</f>
        <v>Carsten</v>
      </c>
      <c r="AC5" s="21" t="str">
        <f>Qualifikation!AG6</f>
        <v xml:space="preserve"> </v>
      </c>
      <c r="AD5" s="27">
        <v>1</v>
      </c>
      <c r="AE5">
        <f>IFERROR(VLOOKUP(1000,$A5:Z5,26,FALSE),"")</f>
        <v>2</v>
      </c>
      <c r="AF5" s="20">
        <f t="shared" si="0"/>
        <v>2</v>
      </c>
      <c r="AG5" s="21" t="str">
        <f t="shared" ref="AG5:AG68" si="35">IF(AF5="","",(VLOOKUP(AF5,$Z$4:$AA$203,2,FALSE)))</f>
        <v>Droll</v>
      </c>
      <c r="AH5" s="21" t="str">
        <f t="shared" si="1"/>
        <v>Carsten</v>
      </c>
      <c r="AI5" s="21" t="str">
        <f t="shared" ref="AI5:AI68" si="36">IF(AF5="","",(VLOOKUP(AF5,$Z$4:$AC$203,4,FALSE)))</f>
        <v xml:space="preserve"> </v>
      </c>
      <c r="AJ5" s="27">
        <v>1</v>
      </c>
      <c r="AK5">
        <f>IFERROR(VLOOKUP(1000,$B5:AF5,31,FALSE),"")</f>
        <v>2</v>
      </c>
      <c r="AL5" s="20">
        <f t="shared" si="2"/>
        <v>2</v>
      </c>
      <c r="AM5" s="21" t="str">
        <f t="shared" ref="AM5:AM68" si="37">IF(AL5="","",(VLOOKUP(AL5,$Z$4:$AA$203,2,FALSE)))</f>
        <v>Droll</v>
      </c>
      <c r="AN5" s="21" t="str">
        <f t="shared" si="3"/>
        <v>Carsten</v>
      </c>
      <c r="AO5" s="21" t="str">
        <f t="shared" ref="AO5:AO68" si="38">IF(AL5="","",(VLOOKUP(AL5,$Z$4:$AC$203,4,FALSE)))</f>
        <v xml:space="preserve"> </v>
      </c>
      <c r="AP5" s="27">
        <v>1</v>
      </c>
      <c r="AQ5">
        <f t="shared" ref="AQ5:AQ68" si="39">IFERROR(VLOOKUP(1000,C5:AL5,36,FALSE),"")</f>
        <v>2</v>
      </c>
      <c r="AR5" s="20">
        <f t="shared" si="4"/>
        <v>3</v>
      </c>
      <c r="AS5" s="21" t="str">
        <f t="shared" si="5"/>
        <v>Droll</v>
      </c>
      <c r="AT5" s="21" t="str">
        <f t="shared" si="6"/>
        <v>Thomas</v>
      </c>
      <c r="AU5" s="21" t="str">
        <f>IF(AR5="","",(VLOOKUP(AR5,AL5:AO204,4,FALSE)))</f>
        <v xml:space="preserve"> </v>
      </c>
      <c r="AV5" s="27">
        <v>1</v>
      </c>
      <c r="AW5">
        <f t="shared" ref="AW5:AW68" si="40">IFERROR(VLOOKUP(1000,D5:AR5,41,FALSE),"")</f>
        <v>3</v>
      </c>
      <c r="AX5">
        <f t="shared" ref="AX5:AX68" si="41">IFERROR(SMALL(AW$4:AW$203,ROW(M2)),"")</f>
        <v>3</v>
      </c>
      <c r="AY5" t="str">
        <f>IF(AX5="","",(VLOOKUP(AX5,AR5:AS204,2,FALSE)))</f>
        <v>Droll</v>
      </c>
      <c r="AZ5" t="str">
        <f t="shared" ref="AZ5:AZ68" si="42">IF(AX5="","",(VLOOKUP(AX5,AR5:AT204,3,FALSE)))</f>
        <v>Thomas</v>
      </c>
      <c r="BA5" t="str">
        <f>IF(AX5="","",(VLOOKUP(AX5,AR5:AU204,4,FALSE)))</f>
        <v xml:space="preserve"> </v>
      </c>
      <c r="BB5" s="28">
        <v>1</v>
      </c>
      <c r="BC5">
        <f t="shared" ref="BC5:BC68" si="43">IFERROR(VLOOKUP(1000,E5:AX5,46,FALSE),"")</f>
        <v>3</v>
      </c>
      <c r="BD5" s="20">
        <f t="shared" si="7"/>
        <v>19</v>
      </c>
      <c r="BE5" s="21" t="str">
        <f t="shared" ref="BE5:BE68" si="44">IF(BD5="","",(VLOOKUP(BD5,AX5:AY204,2,FALSE)))</f>
        <v>Klausmann</v>
      </c>
      <c r="BF5" s="21" t="str">
        <f t="shared" ref="BF5:BF68" si="45">IF(BD5="","",(VLOOKUP(BD5,AX5:AZ204,3,FALSE)))</f>
        <v>Björn</v>
      </c>
      <c r="BG5" s="21" t="str">
        <f t="shared" ref="BG5:BG68" si="46">IF(BD5="","",(VLOOKUP(BD5,AX5:BA204,4,FALSE)))</f>
        <v>Lause</v>
      </c>
      <c r="BH5" s="27">
        <v>1</v>
      </c>
      <c r="BI5">
        <f t="shared" ref="BI5:BI68" si="47">IFERROR(VLOOKUP(1000,F5:BD5,51,FALSE),"")</f>
        <v>19</v>
      </c>
      <c r="BJ5">
        <f t="shared" si="8"/>
        <v>19</v>
      </c>
      <c r="BK5" t="str">
        <f t="shared" ref="BK5:BK68" si="48">IF(BJ5="","",(VLOOKUP(BJ5,BD5:BE204,2,FALSE)))</f>
        <v>Klausmann</v>
      </c>
      <c r="BL5" t="str">
        <f t="shared" ref="BL5:BL68" si="49">IF(BJ5="","",(VLOOKUP(BJ5,BD5:BF204,3,FALSE)))</f>
        <v>Björn</v>
      </c>
      <c r="BM5" t="str">
        <f t="shared" ref="BM5:BM68" si="50">IF(BJ5="","",(VLOOKUP(BJ5,BD5:BG204,4,FALSE)))</f>
        <v>Lause</v>
      </c>
      <c r="BN5" s="28">
        <v>2</v>
      </c>
      <c r="BO5" t="str">
        <f t="shared" ref="BO5:BO68" si="51">IFERROR(VLOOKUP(1000,G5:BJ5,56,FALSE),"")</f>
        <v/>
      </c>
      <c r="BP5" s="20" t="str">
        <f t="shared" si="9"/>
        <v/>
      </c>
      <c r="BQ5" s="21" t="str">
        <f t="shared" ref="BQ5:BQ68" si="52">IF(BP5="","",(VLOOKUP(BP5,BJ5:BK204,2,FALSE)))</f>
        <v/>
      </c>
      <c r="BR5" s="21" t="str">
        <f t="shared" ref="BR5:BR68" si="53">IF(BP5="","",(VLOOKUP(BP5,BJ5:BL204,3,FALSE)))</f>
        <v/>
      </c>
      <c r="BS5" s="21" t="str">
        <f t="shared" ref="BS5:BS68" si="54">IF(BP5="","",(VLOOKUP(BP5,BJ5:BM204,4,FALSE)))</f>
        <v/>
      </c>
      <c r="BT5" s="27"/>
      <c r="BU5" t="str">
        <f t="shared" ref="BU5:BU68" si="55">IFERROR(VLOOKUP(1000,H5:BP5,61,FALSE),"")</f>
        <v/>
      </c>
      <c r="BV5" t="str">
        <f t="shared" si="10"/>
        <v/>
      </c>
      <c r="BW5" t="str">
        <f t="shared" ref="BW5:BW68" si="56">IF(BV5="","",(VLOOKUP(BV5,BP5:BQ204,2,FALSE)))</f>
        <v/>
      </c>
      <c r="BX5" t="str">
        <f t="shared" ref="BX5:BX68" si="57">IF(BV5="","",(VLOOKUP(BV5,BP5:BR204,3,FALSE)))</f>
        <v/>
      </c>
      <c r="BY5" t="str">
        <f t="shared" ref="BY5:BY68" si="58">IF(BV5="","",(VLOOKUP(BV5,BP5:BS204,4,FALSE)))</f>
        <v/>
      </c>
      <c r="BZ5" s="28"/>
      <c r="CA5" t="str">
        <f t="shared" ref="CA5:CA68" si="59">IFERROR(VLOOKUP(1000,I5:BV5,66,FALSE),"")</f>
        <v/>
      </c>
      <c r="CB5" s="20" t="str">
        <f t="shared" ref="CB5:CB68" si="60">IFERROR(SMALL(CA$4:CA$203,ROW(AT2)),"")</f>
        <v/>
      </c>
      <c r="CC5" s="21" t="str">
        <f t="shared" ref="CC5:CC68" si="61">IF(CB5="","",(VLOOKUP(CB5,BV5:BW204,2,FALSE)))</f>
        <v/>
      </c>
      <c r="CD5" s="21" t="str">
        <f t="shared" ref="CD5:CD68" si="62">IF(CB5="","",(VLOOKUP(CB5,BV5:BX204,3,FALSE)))</f>
        <v/>
      </c>
      <c r="CE5" s="21" t="str">
        <f t="shared" ref="CE5:CE68" si="63">IF(CB5="","",(VLOOKUP(CB5,BV5:BZ204,4,FALSE)))</f>
        <v/>
      </c>
      <c r="CF5" s="27"/>
      <c r="CI5" s="3">
        <v>2</v>
      </c>
      <c r="CJ5" s="3">
        <f t="shared" si="11"/>
        <v>19</v>
      </c>
      <c r="CK5" s="3" t="str">
        <f t="shared" si="12"/>
        <v>Klausmann</v>
      </c>
      <c r="CL5" s="3" t="str">
        <f t="shared" si="13"/>
        <v>Björn</v>
      </c>
      <c r="CM5" s="3" t="str">
        <f>VLOOKUP(CJ5,Anmeldung!$A$5:$E$204,5,FALSE)</f>
        <v>Snowboard</v>
      </c>
      <c r="CO5" s="63" t="str">
        <f>VLOOKUP(CJ5,Anmeldung!$A$5:$E$204,5,FALSE)</f>
        <v>Snowboard</v>
      </c>
      <c r="CP5" s="3">
        <f t="shared" ref="CP5:CP68" si="64">CJ5</f>
        <v>19</v>
      </c>
      <c r="CQ5" s="64" t="str">
        <f t="shared" ref="CQ5:CQ68" si="65">IFERROR(VLOOKUP("SKi",CO5:CP5,2,FALSE),"")</f>
        <v/>
      </c>
      <c r="CR5" s="65">
        <f t="shared" ref="CR5:CR68" si="66">IFERROR(VLOOKUP("Snowboard",CO5:CP5,2,FALSE),"")</f>
        <v>19</v>
      </c>
      <c r="CS5">
        <f t="shared" si="14"/>
        <v>2</v>
      </c>
      <c r="CT5" t="str">
        <f t="shared" ref="CT5:CT68" si="67">IFERROR(VLOOKUP(CS5,$CQ$4:$CS$203,3,FALSE),"")</f>
        <v/>
      </c>
      <c r="CU5">
        <f t="shared" ref="CU5:CU68" si="68">IFERROR(SMALL($CT$4:$CT$203,ROW(CU2)),"")</f>
        <v>4</v>
      </c>
      <c r="CV5">
        <f>IFERROR(VLOOKUP(CS5,$CR$4:$CS$203,2,FALSE),"")</f>
        <v>5</v>
      </c>
      <c r="CW5">
        <f t="shared" ref="CW5:CW68" si="69">IFERROR(SMALL($CV$4:$CV$203,ROW(CW2)),"")</f>
        <v>2</v>
      </c>
      <c r="CZ5" s="3">
        <v>2</v>
      </c>
      <c r="DA5" s="3">
        <f t="shared" ref="DA5:DA68" si="70">IFERROR(VLOOKUP(CU5,$CI$4:$CL$203,2,FALSE),"")</f>
        <v>56</v>
      </c>
      <c r="DB5" s="3" t="str">
        <f t="shared" ref="DB5:DB68" si="71">IFERROR(VLOOKUP(CU5,$CI$4:$CL$203,3,FALSE),"")</f>
        <v>Ketterer</v>
      </c>
      <c r="DC5" s="3" t="str">
        <f t="shared" ref="DC5:DC68" si="72">IFERROR(VLOOKUP(CU5,$CI$4:$CL$203,4,FALSE),"")</f>
        <v>Andreas</v>
      </c>
      <c r="DF5" s="3">
        <v>2</v>
      </c>
      <c r="DG5" s="3">
        <f t="shared" ref="DG5:DG68" si="73">IFERROR(VLOOKUP(CW5,$CI$4:$CL$203,2,FALSE),"")</f>
        <v>19</v>
      </c>
      <c r="DH5" s="3" t="str">
        <f t="shared" ref="DH5:DH68" si="74">IFERROR(VLOOKUP(CW5,$CI$4:$CL$203,3,FALSE),"")</f>
        <v>Klausmann</v>
      </c>
      <c r="DI5" s="3" t="str">
        <f t="shared" ref="DI5:DI68" si="75">IFERROR(VLOOKUP(CW5,$CI$4:$CL$203,4,FALSE),"")</f>
        <v>Björn</v>
      </c>
    </row>
    <row r="6" spans="1:113" x14ac:dyDescent="0.3">
      <c r="A6">
        <f t="shared" si="15"/>
        <v>1000</v>
      </c>
      <c r="B6">
        <f t="shared" si="16"/>
        <v>1000</v>
      </c>
      <c r="C6">
        <f t="shared" si="17"/>
        <v>1000</v>
      </c>
      <c r="D6">
        <f t="shared" si="18"/>
        <v>1000</v>
      </c>
      <c r="E6">
        <f t="shared" si="19"/>
        <v>2000</v>
      </c>
      <c r="F6">
        <f t="shared" si="20"/>
        <v>2000</v>
      </c>
      <c r="G6">
        <f t="shared" si="21"/>
        <v>0</v>
      </c>
      <c r="H6">
        <f t="shared" si="22"/>
        <v>0</v>
      </c>
      <c r="I6">
        <f t="shared" si="23"/>
        <v>0</v>
      </c>
      <c r="J6">
        <f t="shared" si="24"/>
        <v>0</v>
      </c>
      <c r="M6" s="3" t="str">
        <f t="shared" si="25"/>
        <v/>
      </c>
      <c r="N6" s="3" t="str">
        <f t="shared" si="26"/>
        <v/>
      </c>
      <c r="O6" s="3" t="str">
        <f t="shared" si="27"/>
        <v/>
      </c>
      <c r="P6" s="3" t="str">
        <f t="shared" si="28"/>
        <v/>
      </c>
      <c r="Q6" s="3">
        <f t="shared" si="29"/>
        <v>5</v>
      </c>
      <c r="R6" s="3">
        <f t="shared" si="30"/>
        <v>52</v>
      </c>
      <c r="S6" s="3" t="str">
        <f t="shared" si="31"/>
        <v/>
      </c>
      <c r="T6" s="3" t="str">
        <f t="shared" si="32"/>
        <v/>
      </c>
      <c r="U6" s="3" t="str">
        <f t="shared" si="33"/>
        <v/>
      </c>
      <c r="V6" s="3" t="str">
        <f t="shared" si="34"/>
        <v/>
      </c>
      <c r="Z6" s="20">
        <f>Qualifikation!AD7</f>
        <v>3</v>
      </c>
      <c r="AA6" s="21" t="str">
        <f>Qualifikation!AE7</f>
        <v>Droll</v>
      </c>
      <c r="AB6" s="21" t="str">
        <f>Qualifikation!AF7</f>
        <v>Thomas</v>
      </c>
      <c r="AC6" s="21" t="str">
        <f>Qualifikation!AG7</f>
        <v xml:space="preserve"> </v>
      </c>
      <c r="AD6" s="27">
        <v>1</v>
      </c>
      <c r="AE6">
        <f>IFERROR(VLOOKUP(1000,$A6:Z6,26,FALSE),"")</f>
        <v>3</v>
      </c>
      <c r="AF6" s="20">
        <f t="shared" si="0"/>
        <v>3</v>
      </c>
      <c r="AG6" s="21" t="str">
        <f t="shared" si="35"/>
        <v>Droll</v>
      </c>
      <c r="AH6" s="21" t="str">
        <f t="shared" si="1"/>
        <v>Thomas</v>
      </c>
      <c r="AI6" s="21" t="str">
        <f t="shared" si="36"/>
        <v xml:space="preserve"> </v>
      </c>
      <c r="AJ6" s="27">
        <v>1</v>
      </c>
      <c r="AK6">
        <f>IFERROR(VLOOKUP(1000,$B6:AF6,31,FALSE),"")</f>
        <v>3</v>
      </c>
      <c r="AL6" s="20">
        <f t="shared" si="2"/>
        <v>3</v>
      </c>
      <c r="AM6" s="21" t="str">
        <f t="shared" si="37"/>
        <v>Droll</v>
      </c>
      <c r="AN6" s="21" t="str">
        <f t="shared" si="3"/>
        <v>Thomas</v>
      </c>
      <c r="AO6" s="21" t="str">
        <f t="shared" si="38"/>
        <v xml:space="preserve"> </v>
      </c>
      <c r="AP6" s="27">
        <v>1</v>
      </c>
      <c r="AQ6">
        <f t="shared" si="39"/>
        <v>3</v>
      </c>
      <c r="AR6" s="20">
        <f t="shared" si="4"/>
        <v>5</v>
      </c>
      <c r="AS6" s="21" t="str">
        <f t="shared" si="5"/>
        <v>Kern</v>
      </c>
      <c r="AT6" s="21" t="str">
        <f t="shared" si="6"/>
        <v>Florian</v>
      </c>
      <c r="AU6" s="21" t="str">
        <f t="shared" ref="AU6:AU69" si="76">IF(AR6="","",(VLOOKUP(AR6,AL6:AO205,4,FALSE)))</f>
        <v xml:space="preserve"> </v>
      </c>
      <c r="AV6" s="27">
        <v>1</v>
      </c>
      <c r="AW6">
        <f t="shared" si="40"/>
        <v>5</v>
      </c>
      <c r="AX6">
        <f t="shared" si="41"/>
        <v>5</v>
      </c>
      <c r="AY6" t="str">
        <f t="shared" ref="AY6:AY68" si="77">IF(AX6="","",(VLOOKUP(AX6,AR6:AS205,2,FALSE)))</f>
        <v>Kern</v>
      </c>
      <c r="AZ6" t="str">
        <f t="shared" si="42"/>
        <v>Florian</v>
      </c>
      <c r="BA6" t="str">
        <f t="shared" ref="BA6:BA69" si="78">IF(AX6="","",(VLOOKUP(AX6,AR6:AU205,4,FALSE)))</f>
        <v xml:space="preserve"> </v>
      </c>
      <c r="BB6" s="28">
        <v>2</v>
      </c>
      <c r="BC6" t="str">
        <f t="shared" si="43"/>
        <v/>
      </c>
      <c r="BD6" s="20">
        <f t="shared" si="7"/>
        <v>52</v>
      </c>
      <c r="BE6" s="21" t="str">
        <f t="shared" si="44"/>
        <v>Ganter</v>
      </c>
      <c r="BF6" s="21" t="str">
        <f t="shared" si="45"/>
        <v>Mary</v>
      </c>
      <c r="BG6" s="21" t="str">
        <f t="shared" si="46"/>
        <v>Mary</v>
      </c>
      <c r="BH6" s="27">
        <v>2</v>
      </c>
      <c r="BI6" t="str">
        <f t="shared" si="47"/>
        <v/>
      </c>
      <c r="BJ6" t="str">
        <f t="shared" si="8"/>
        <v/>
      </c>
      <c r="BK6" t="str">
        <f t="shared" si="48"/>
        <v/>
      </c>
      <c r="BL6" t="str">
        <f t="shared" si="49"/>
        <v/>
      </c>
      <c r="BM6" t="str">
        <f t="shared" si="50"/>
        <v/>
      </c>
      <c r="BN6" s="28"/>
      <c r="BO6" t="str">
        <f t="shared" si="51"/>
        <v/>
      </c>
      <c r="BP6" s="20" t="str">
        <f t="shared" si="9"/>
        <v/>
      </c>
      <c r="BQ6" s="21" t="str">
        <f t="shared" si="52"/>
        <v/>
      </c>
      <c r="BR6" s="21" t="str">
        <f t="shared" si="53"/>
        <v/>
      </c>
      <c r="BS6" s="21" t="str">
        <f t="shared" si="54"/>
        <v/>
      </c>
      <c r="BT6" s="27"/>
      <c r="BU6" t="str">
        <f t="shared" si="55"/>
        <v/>
      </c>
      <c r="BV6" t="str">
        <f t="shared" si="10"/>
        <v/>
      </c>
      <c r="BW6" t="str">
        <f t="shared" si="56"/>
        <v/>
      </c>
      <c r="BX6" t="str">
        <f t="shared" si="57"/>
        <v/>
      </c>
      <c r="BY6" t="str">
        <f t="shared" si="58"/>
        <v/>
      </c>
      <c r="BZ6" s="28"/>
      <c r="CA6" t="str">
        <f t="shared" si="59"/>
        <v/>
      </c>
      <c r="CB6" s="20" t="str">
        <f t="shared" si="60"/>
        <v/>
      </c>
      <c r="CC6" s="21" t="str">
        <f t="shared" si="61"/>
        <v/>
      </c>
      <c r="CD6" s="21" t="str">
        <f t="shared" si="62"/>
        <v/>
      </c>
      <c r="CE6" s="21" t="str">
        <f t="shared" si="63"/>
        <v/>
      </c>
      <c r="CF6" s="27"/>
      <c r="CI6" s="3">
        <v>3</v>
      </c>
      <c r="CJ6" s="3">
        <f t="shared" si="11"/>
        <v>52</v>
      </c>
      <c r="CK6" s="3" t="str">
        <f t="shared" si="12"/>
        <v>Ganter</v>
      </c>
      <c r="CL6" s="3" t="str">
        <f t="shared" si="13"/>
        <v>Mary</v>
      </c>
      <c r="CM6" s="3" t="str">
        <f>VLOOKUP(CJ6,Anmeldung!$A$5:$E$204,5,FALSE)</f>
        <v>Ski</v>
      </c>
      <c r="CO6" s="63" t="str">
        <f>VLOOKUP(CJ6,Anmeldung!$A$5:$E$204,5,FALSE)</f>
        <v>Ski</v>
      </c>
      <c r="CP6" s="3">
        <f t="shared" si="64"/>
        <v>52</v>
      </c>
      <c r="CQ6" s="64">
        <f t="shared" si="65"/>
        <v>52</v>
      </c>
      <c r="CR6" s="65" t="str">
        <f t="shared" si="66"/>
        <v/>
      </c>
      <c r="CS6">
        <f t="shared" si="14"/>
        <v>3</v>
      </c>
      <c r="CT6" t="str">
        <f t="shared" si="67"/>
        <v/>
      </c>
      <c r="CU6">
        <f t="shared" si="68"/>
        <v>6</v>
      </c>
      <c r="CV6">
        <f t="shared" ref="CV6:CV69" si="79">IFERROR(VLOOKUP(CS6,$CR$4:$CS$203,2,FALSE),"")</f>
        <v>1</v>
      </c>
      <c r="CW6">
        <f t="shared" si="69"/>
        <v>5</v>
      </c>
      <c r="CZ6" s="3">
        <v>3</v>
      </c>
      <c r="DA6" s="3">
        <f t="shared" si="70"/>
        <v>5</v>
      </c>
      <c r="DB6" s="3" t="str">
        <f t="shared" si="71"/>
        <v>Kern</v>
      </c>
      <c r="DC6" s="3" t="str">
        <f t="shared" si="72"/>
        <v>Florian</v>
      </c>
      <c r="DF6" s="3">
        <v>3</v>
      </c>
      <c r="DG6" s="3">
        <f t="shared" si="73"/>
        <v>2</v>
      </c>
      <c r="DH6" s="3" t="str">
        <f t="shared" si="74"/>
        <v>Droll</v>
      </c>
      <c r="DI6" s="3" t="str">
        <f t="shared" si="75"/>
        <v>Carsten</v>
      </c>
    </row>
    <row r="7" spans="1:113" x14ac:dyDescent="0.3">
      <c r="A7">
        <f t="shared" si="15"/>
        <v>1000</v>
      </c>
      <c r="B7">
        <f t="shared" si="16"/>
        <v>1000</v>
      </c>
      <c r="C7">
        <f t="shared" si="17"/>
        <v>2000</v>
      </c>
      <c r="D7">
        <f t="shared" si="18"/>
        <v>2000</v>
      </c>
      <c r="E7">
        <f t="shared" si="19"/>
        <v>2000</v>
      </c>
      <c r="F7">
        <f t="shared" si="20"/>
        <v>2000</v>
      </c>
      <c r="G7">
        <f t="shared" si="21"/>
        <v>0</v>
      </c>
      <c r="H7">
        <f t="shared" si="22"/>
        <v>0</v>
      </c>
      <c r="I7">
        <f t="shared" si="23"/>
        <v>0</v>
      </c>
      <c r="J7">
        <f t="shared" si="24"/>
        <v>0</v>
      </c>
      <c r="M7" s="3" t="str">
        <f t="shared" si="25"/>
        <v/>
      </c>
      <c r="N7" s="3" t="str">
        <f t="shared" si="26"/>
        <v/>
      </c>
      <c r="O7" s="3">
        <f t="shared" si="27"/>
        <v>4</v>
      </c>
      <c r="P7" s="3">
        <f t="shared" si="28"/>
        <v>6</v>
      </c>
      <c r="Q7" s="3">
        <f t="shared" si="29"/>
        <v>7</v>
      </c>
      <c r="R7" s="3">
        <f t="shared" si="30"/>
        <v>56</v>
      </c>
      <c r="S7" s="3" t="str">
        <f t="shared" si="31"/>
        <v/>
      </c>
      <c r="T7" s="3" t="str">
        <f t="shared" si="32"/>
        <v/>
      </c>
      <c r="U7" s="3" t="str">
        <f t="shared" si="33"/>
        <v/>
      </c>
      <c r="V7" s="3" t="str">
        <f t="shared" si="34"/>
        <v/>
      </c>
      <c r="Z7" s="20">
        <f>Qualifikation!AD8</f>
        <v>4</v>
      </c>
      <c r="AA7" s="21" t="str">
        <f>Qualifikation!AE8</f>
        <v>Richter</v>
      </c>
      <c r="AB7" s="21" t="str">
        <f>Qualifikation!AF8</f>
        <v>Mike</v>
      </c>
      <c r="AC7" s="21" t="str">
        <f>Qualifikation!AG8</f>
        <v xml:space="preserve"> </v>
      </c>
      <c r="AD7" s="27">
        <v>1</v>
      </c>
      <c r="AE7">
        <f>IFERROR(VLOOKUP(1000,$A7:Z7,26,FALSE),"")</f>
        <v>4</v>
      </c>
      <c r="AF7" s="20">
        <f t="shared" si="0"/>
        <v>4</v>
      </c>
      <c r="AG7" s="21" t="str">
        <f t="shared" si="35"/>
        <v>Richter</v>
      </c>
      <c r="AH7" s="21" t="str">
        <f t="shared" si="1"/>
        <v>Mike</v>
      </c>
      <c r="AI7" s="21" t="str">
        <f t="shared" si="36"/>
        <v xml:space="preserve"> </v>
      </c>
      <c r="AJ7" s="27">
        <v>1</v>
      </c>
      <c r="AK7">
        <f>IFERROR(VLOOKUP(1000,$B7:AF7,31,FALSE),"")</f>
        <v>4</v>
      </c>
      <c r="AL7" s="20">
        <f t="shared" si="2"/>
        <v>4</v>
      </c>
      <c r="AM7" s="21" t="str">
        <f t="shared" si="37"/>
        <v>Richter</v>
      </c>
      <c r="AN7" s="21" t="str">
        <f t="shared" si="3"/>
        <v>Mike</v>
      </c>
      <c r="AO7" s="21" t="str">
        <f t="shared" si="38"/>
        <v xml:space="preserve"> </v>
      </c>
      <c r="AP7" s="27">
        <v>2</v>
      </c>
      <c r="AQ7" t="str">
        <f t="shared" si="39"/>
        <v/>
      </c>
      <c r="AR7" s="20">
        <f t="shared" si="4"/>
        <v>6</v>
      </c>
      <c r="AS7" s="21" t="str">
        <f t="shared" si="5"/>
        <v>Finkbeiner</v>
      </c>
      <c r="AT7" s="21" t="str">
        <f t="shared" si="6"/>
        <v>Felix</v>
      </c>
      <c r="AU7" s="21" t="str">
        <f t="shared" si="76"/>
        <v xml:space="preserve"> </v>
      </c>
      <c r="AV7" s="27">
        <v>2</v>
      </c>
      <c r="AW7" t="str">
        <f t="shared" si="40"/>
        <v/>
      </c>
      <c r="AX7">
        <f t="shared" si="41"/>
        <v>7</v>
      </c>
      <c r="AY7" t="str">
        <f t="shared" si="77"/>
        <v>Fischer</v>
      </c>
      <c r="AZ7" t="str">
        <f t="shared" si="42"/>
        <v>Jana</v>
      </c>
      <c r="BA7" t="str">
        <f t="shared" si="78"/>
        <v xml:space="preserve"> </v>
      </c>
      <c r="BB7" s="28">
        <v>2</v>
      </c>
      <c r="BC7" t="str">
        <f t="shared" si="43"/>
        <v/>
      </c>
      <c r="BD7" s="20">
        <f t="shared" si="7"/>
        <v>56</v>
      </c>
      <c r="BE7" s="21" t="str">
        <f t="shared" si="44"/>
        <v>Ketterer</v>
      </c>
      <c r="BF7" s="21" t="str">
        <f t="shared" si="45"/>
        <v>Andreas</v>
      </c>
      <c r="BG7" s="21" t="str">
        <f t="shared" si="46"/>
        <v xml:space="preserve"> </v>
      </c>
      <c r="BH7" s="27">
        <v>2</v>
      </c>
      <c r="BI7" t="str">
        <f t="shared" si="47"/>
        <v/>
      </c>
      <c r="BJ7" t="str">
        <f t="shared" si="8"/>
        <v/>
      </c>
      <c r="BK7" t="str">
        <f t="shared" si="48"/>
        <v/>
      </c>
      <c r="BL7" t="str">
        <f t="shared" si="49"/>
        <v/>
      </c>
      <c r="BM7" t="str">
        <f t="shared" si="50"/>
        <v/>
      </c>
      <c r="BN7" s="28"/>
      <c r="BO7" t="str">
        <f t="shared" si="51"/>
        <v/>
      </c>
      <c r="BP7" s="20" t="str">
        <f t="shared" si="9"/>
        <v/>
      </c>
      <c r="BQ7" s="21" t="str">
        <f t="shared" si="52"/>
        <v/>
      </c>
      <c r="BR7" s="21" t="str">
        <f t="shared" si="53"/>
        <v/>
      </c>
      <c r="BS7" s="21" t="str">
        <f t="shared" si="54"/>
        <v/>
      </c>
      <c r="BT7" s="27"/>
      <c r="BU7" t="str">
        <f t="shared" si="55"/>
        <v/>
      </c>
      <c r="BV7" t="str">
        <f t="shared" si="10"/>
        <v/>
      </c>
      <c r="BW7" t="str">
        <f t="shared" si="56"/>
        <v/>
      </c>
      <c r="BX7" t="str">
        <f t="shared" si="57"/>
        <v/>
      </c>
      <c r="BY7" t="str">
        <f t="shared" si="58"/>
        <v/>
      </c>
      <c r="BZ7" s="28"/>
      <c r="CA7" t="str">
        <f t="shared" si="59"/>
        <v/>
      </c>
      <c r="CB7" s="20" t="str">
        <f t="shared" si="60"/>
        <v/>
      </c>
      <c r="CC7" s="21" t="str">
        <f t="shared" si="61"/>
        <v/>
      </c>
      <c r="CD7" s="21" t="str">
        <f t="shared" si="62"/>
        <v/>
      </c>
      <c r="CE7" s="21" t="str">
        <f t="shared" si="63"/>
        <v/>
      </c>
      <c r="CF7" s="27"/>
      <c r="CI7" s="3">
        <v>4</v>
      </c>
      <c r="CJ7" s="3">
        <f t="shared" si="11"/>
        <v>56</v>
      </c>
      <c r="CK7" s="3" t="str">
        <f t="shared" si="12"/>
        <v>Ketterer</v>
      </c>
      <c r="CL7" s="3" t="str">
        <f t="shared" si="13"/>
        <v>Andreas</v>
      </c>
      <c r="CM7" s="3" t="str">
        <f>VLOOKUP(CJ7,Anmeldung!$A$5:$E$204,5,FALSE)</f>
        <v>Ski</v>
      </c>
      <c r="CO7" s="63" t="str">
        <f>VLOOKUP(CJ7,Anmeldung!$A$5:$E$204,5,FALSE)</f>
        <v>Ski</v>
      </c>
      <c r="CP7" s="3">
        <f t="shared" si="64"/>
        <v>56</v>
      </c>
      <c r="CQ7" s="64">
        <f t="shared" si="65"/>
        <v>56</v>
      </c>
      <c r="CR7" s="65" t="str">
        <f t="shared" si="66"/>
        <v/>
      </c>
      <c r="CS7">
        <f t="shared" si="14"/>
        <v>4</v>
      </c>
      <c r="CT7" t="str">
        <f t="shared" si="67"/>
        <v/>
      </c>
      <c r="CU7">
        <f t="shared" si="68"/>
        <v>9</v>
      </c>
      <c r="CV7">
        <f t="shared" si="79"/>
        <v>25</v>
      </c>
      <c r="CW7">
        <f t="shared" si="69"/>
        <v>7</v>
      </c>
      <c r="CZ7" s="3">
        <v>4</v>
      </c>
      <c r="DA7" s="3">
        <f t="shared" si="70"/>
        <v>21</v>
      </c>
      <c r="DB7" s="3" t="str">
        <f t="shared" si="71"/>
        <v xml:space="preserve">Scherzinger </v>
      </c>
      <c r="DC7" s="3" t="str">
        <f t="shared" si="72"/>
        <v>Frank</v>
      </c>
      <c r="DF7" s="3">
        <v>4</v>
      </c>
      <c r="DG7" s="3">
        <f t="shared" si="73"/>
        <v>7</v>
      </c>
      <c r="DH7" s="3" t="str">
        <f t="shared" si="74"/>
        <v>Fischer</v>
      </c>
      <c r="DI7" s="3" t="str">
        <f t="shared" si="75"/>
        <v>Jana</v>
      </c>
    </row>
    <row r="8" spans="1:113" x14ac:dyDescent="0.3">
      <c r="A8">
        <f t="shared" si="15"/>
        <v>1000</v>
      </c>
      <c r="B8">
        <f t="shared" si="16"/>
        <v>1000</v>
      </c>
      <c r="C8">
        <f t="shared" si="17"/>
        <v>1000</v>
      </c>
      <c r="D8">
        <f t="shared" si="18"/>
        <v>1000</v>
      </c>
      <c r="E8">
        <f t="shared" si="19"/>
        <v>2000</v>
      </c>
      <c r="F8">
        <f t="shared" si="20"/>
        <v>0</v>
      </c>
      <c r="G8">
        <f t="shared" si="21"/>
        <v>0</v>
      </c>
      <c r="H8">
        <f t="shared" si="22"/>
        <v>0</v>
      </c>
      <c r="I8">
        <f t="shared" si="23"/>
        <v>0</v>
      </c>
      <c r="J8">
        <f t="shared" si="24"/>
        <v>0</v>
      </c>
      <c r="M8" s="3" t="str">
        <f t="shared" si="25"/>
        <v/>
      </c>
      <c r="N8" s="3" t="str">
        <f t="shared" si="26"/>
        <v/>
      </c>
      <c r="O8" s="3" t="str">
        <f t="shared" si="27"/>
        <v/>
      </c>
      <c r="P8" s="3" t="str">
        <f t="shared" si="28"/>
        <v/>
      </c>
      <c r="Q8" s="3">
        <f t="shared" si="29"/>
        <v>9</v>
      </c>
      <c r="R8" s="3" t="str">
        <f t="shared" si="30"/>
        <v/>
      </c>
      <c r="S8" s="3" t="str">
        <f t="shared" si="31"/>
        <v/>
      </c>
      <c r="T8" s="3" t="str">
        <f t="shared" si="32"/>
        <v/>
      </c>
      <c r="U8" s="3" t="str">
        <f t="shared" si="33"/>
        <v/>
      </c>
      <c r="V8" s="3" t="str">
        <f t="shared" si="34"/>
        <v/>
      </c>
      <c r="Z8" s="20">
        <f>Qualifikation!AD9</f>
        <v>5</v>
      </c>
      <c r="AA8" s="21" t="str">
        <f>Qualifikation!AE9</f>
        <v>Kern</v>
      </c>
      <c r="AB8" s="21" t="str">
        <f>Qualifikation!AF9</f>
        <v>Florian</v>
      </c>
      <c r="AC8" s="21" t="str">
        <f>Qualifikation!AG9</f>
        <v xml:space="preserve"> </v>
      </c>
      <c r="AD8" s="27">
        <v>1</v>
      </c>
      <c r="AE8">
        <f>IFERROR(VLOOKUP(1000,$A8:Z8,26,FALSE),"")</f>
        <v>5</v>
      </c>
      <c r="AF8" s="20">
        <f t="shared" si="0"/>
        <v>5</v>
      </c>
      <c r="AG8" s="21" t="str">
        <f t="shared" si="35"/>
        <v>Kern</v>
      </c>
      <c r="AH8" s="21" t="str">
        <f t="shared" si="1"/>
        <v>Florian</v>
      </c>
      <c r="AI8" s="21" t="str">
        <f t="shared" si="36"/>
        <v xml:space="preserve"> </v>
      </c>
      <c r="AJ8" s="27">
        <v>1</v>
      </c>
      <c r="AK8">
        <f>IFERROR(VLOOKUP(1000,$B8:AF8,31,FALSE),"")</f>
        <v>5</v>
      </c>
      <c r="AL8" s="20">
        <f t="shared" si="2"/>
        <v>5</v>
      </c>
      <c r="AM8" s="21" t="str">
        <f t="shared" si="37"/>
        <v>Kern</v>
      </c>
      <c r="AN8" s="21" t="str">
        <f t="shared" si="3"/>
        <v>Florian</v>
      </c>
      <c r="AO8" s="21" t="str">
        <f t="shared" si="38"/>
        <v xml:space="preserve"> </v>
      </c>
      <c r="AP8" s="27">
        <v>1</v>
      </c>
      <c r="AQ8">
        <f t="shared" si="39"/>
        <v>5</v>
      </c>
      <c r="AR8" s="20">
        <f t="shared" si="4"/>
        <v>7</v>
      </c>
      <c r="AS8" s="21" t="str">
        <f t="shared" si="5"/>
        <v>Fischer</v>
      </c>
      <c r="AT8" s="21" t="str">
        <f t="shared" si="6"/>
        <v>Jana</v>
      </c>
      <c r="AU8" s="21" t="str">
        <f t="shared" si="76"/>
        <v xml:space="preserve"> </v>
      </c>
      <c r="AV8" s="27">
        <v>1</v>
      </c>
      <c r="AW8">
        <f t="shared" si="40"/>
        <v>7</v>
      </c>
      <c r="AX8">
        <f t="shared" si="41"/>
        <v>9</v>
      </c>
      <c r="AY8" t="str">
        <f t="shared" si="77"/>
        <v>Kirchwehm</v>
      </c>
      <c r="AZ8" t="str">
        <f t="shared" si="42"/>
        <v>Umito</v>
      </c>
      <c r="BA8" t="str">
        <f t="shared" si="78"/>
        <v xml:space="preserve"> </v>
      </c>
      <c r="BB8" s="28">
        <v>2</v>
      </c>
      <c r="BC8" t="str">
        <f t="shared" si="43"/>
        <v/>
      </c>
      <c r="BD8" s="20" t="str">
        <f t="shared" si="7"/>
        <v/>
      </c>
      <c r="BE8" s="21" t="str">
        <f t="shared" si="44"/>
        <v/>
      </c>
      <c r="BF8" s="21" t="str">
        <f t="shared" si="45"/>
        <v/>
      </c>
      <c r="BG8" s="21" t="str">
        <f t="shared" si="46"/>
        <v/>
      </c>
      <c r="BH8" s="27"/>
      <c r="BI8" t="str">
        <f t="shared" si="47"/>
        <v/>
      </c>
      <c r="BJ8" t="str">
        <f t="shared" si="8"/>
        <v/>
      </c>
      <c r="BK8" t="str">
        <f t="shared" si="48"/>
        <v/>
      </c>
      <c r="BL8" t="str">
        <f t="shared" si="49"/>
        <v/>
      </c>
      <c r="BM8" t="str">
        <f t="shared" si="50"/>
        <v/>
      </c>
      <c r="BN8" s="28"/>
      <c r="BO8" t="str">
        <f t="shared" si="51"/>
        <v/>
      </c>
      <c r="BP8" s="20" t="str">
        <f t="shared" si="9"/>
        <v/>
      </c>
      <c r="BQ8" s="21" t="str">
        <f t="shared" si="52"/>
        <v/>
      </c>
      <c r="BR8" s="21" t="str">
        <f t="shared" si="53"/>
        <v/>
      </c>
      <c r="BS8" s="21" t="str">
        <f t="shared" si="54"/>
        <v/>
      </c>
      <c r="BT8" s="27"/>
      <c r="BU8" t="str">
        <f t="shared" si="55"/>
        <v/>
      </c>
      <c r="BV8" t="str">
        <f t="shared" si="10"/>
        <v/>
      </c>
      <c r="BW8" t="str">
        <f t="shared" si="56"/>
        <v/>
      </c>
      <c r="BX8" t="str">
        <f t="shared" si="57"/>
        <v/>
      </c>
      <c r="BY8" t="str">
        <f t="shared" si="58"/>
        <v/>
      </c>
      <c r="BZ8" s="28"/>
      <c r="CA8" t="str">
        <f t="shared" si="59"/>
        <v/>
      </c>
      <c r="CB8" s="20" t="str">
        <f t="shared" si="60"/>
        <v/>
      </c>
      <c r="CC8" s="21" t="str">
        <f t="shared" si="61"/>
        <v/>
      </c>
      <c r="CD8" s="21" t="str">
        <f t="shared" si="62"/>
        <v/>
      </c>
      <c r="CE8" s="21" t="str">
        <f t="shared" si="63"/>
        <v/>
      </c>
      <c r="CF8" s="27"/>
      <c r="CI8" s="3">
        <v>5</v>
      </c>
      <c r="CJ8" s="3">
        <f t="shared" si="11"/>
        <v>2</v>
      </c>
      <c r="CK8" s="3" t="str">
        <f t="shared" si="12"/>
        <v>Droll</v>
      </c>
      <c r="CL8" s="3" t="str">
        <f t="shared" si="13"/>
        <v>Carsten</v>
      </c>
      <c r="CM8" s="3" t="str">
        <f>VLOOKUP(CJ8,Anmeldung!$A$5:$E$204,5,FALSE)</f>
        <v>Snowboard</v>
      </c>
      <c r="CO8" s="63" t="str">
        <f>VLOOKUP(CJ8,Anmeldung!$A$5:$E$204,5,FALSE)</f>
        <v>Snowboard</v>
      </c>
      <c r="CP8" s="3">
        <f t="shared" si="64"/>
        <v>2</v>
      </c>
      <c r="CQ8" s="64" t="str">
        <f t="shared" si="65"/>
        <v/>
      </c>
      <c r="CR8" s="65">
        <f t="shared" si="66"/>
        <v>2</v>
      </c>
      <c r="CS8">
        <f t="shared" si="14"/>
        <v>5</v>
      </c>
      <c r="CT8">
        <f t="shared" si="67"/>
        <v>6</v>
      </c>
      <c r="CU8">
        <f t="shared" si="68"/>
        <v>10</v>
      </c>
      <c r="CV8" t="str">
        <f t="shared" si="79"/>
        <v/>
      </c>
      <c r="CW8">
        <f t="shared" si="69"/>
        <v>8</v>
      </c>
      <c r="CZ8" s="3">
        <v>5</v>
      </c>
      <c r="DA8" s="3">
        <f t="shared" si="70"/>
        <v>22</v>
      </c>
      <c r="DB8" s="3" t="str">
        <f t="shared" si="71"/>
        <v xml:space="preserve">Renner </v>
      </c>
      <c r="DC8" s="3" t="str">
        <f t="shared" si="72"/>
        <v>Dennis</v>
      </c>
      <c r="DF8" s="3">
        <v>5</v>
      </c>
      <c r="DG8" s="3">
        <f t="shared" si="73"/>
        <v>9</v>
      </c>
      <c r="DH8" s="3" t="str">
        <f t="shared" si="74"/>
        <v>Kirchwehm</v>
      </c>
      <c r="DI8" s="3" t="str">
        <f t="shared" si="75"/>
        <v>Umito</v>
      </c>
    </row>
    <row r="9" spans="1:113" x14ac:dyDescent="0.3">
      <c r="A9">
        <f t="shared" si="15"/>
        <v>1000</v>
      </c>
      <c r="B9">
        <f t="shared" si="16"/>
        <v>1000</v>
      </c>
      <c r="C9">
        <f t="shared" si="17"/>
        <v>1000</v>
      </c>
      <c r="D9">
        <f t="shared" si="18"/>
        <v>1000</v>
      </c>
      <c r="E9">
        <f t="shared" si="19"/>
        <v>1000</v>
      </c>
      <c r="F9">
        <f t="shared" si="20"/>
        <v>0</v>
      </c>
      <c r="G9">
        <f t="shared" si="21"/>
        <v>0</v>
      </c>
      <c r="H9">
        <f t="shared" si="22"/>
        <v>0</v>
      </c>
      <c r="I9">
        <f t="shared" si="23"/>
        <v>0</v>
      </c>
      <c r="J9">
        <f t="shared" si="24"/>
        <v>0</v>
      </c>
      <c r="M9" s="3" t="str">
        <f t="shared" si="25"/>
        <v/>
      </c>
      <c r="N9" s="3" t="str">
        <f t="shared" si="26"/>
        <v/>
      </c>
      <c r="O9" s="3" t="str">
        <f t="shared" si="27"/>
        <v/>
      </c>
      <c r="P9" s="3" t="str">
        <f t="shared" si="28"/>
        <v/>
      </c>
      <c r="Q9" s="3" t="str">
        <f t="shared" si="29"/>
        <v/>
      </c>
      <c r="R9" s="3" t="str">
        <f t="shared" si="30"/>
        <v/>
      </c>
      <c r="S9" s="3" t="str">
        <f t="shared" si="31"/>
        <v/>
      </c>
      <c r="T9" s="3" t="str">
        <f t="shared" si="32"/>
        <v/>
      </c>
      <c r="U9" s="3" t="str">
        <f t="shared" si="33"/>
        <v/>
      </c>
      <c r="V9" s="3" t="str">
        <f t="shared" si="34"/>
        <v/>
      </c>
      <c r="Z9" s="20">
        <f>Qualifikation!AD10</f>
        <v>6</v>
      </c>
      <c r="AA9" s="21" t="str">
        <f>Qualifikation!AE10</f>
        <v>Finkbeiner</v>
      </c>
      <c r="AB9" s="21" t="str">
        <f>Qualifikation!AF10</f>
        <v>Felix</v>
      </c>
      <c r="AC9" s="21" t="str">
        <f>Qualifikation!AG10</f>
        <v xml:space="preserve"> </v>
      </c>
      <c r="AD9" s="27">
        <v>1</v>
      </c>
      <c r="AE9">
        <f>IFERROR(VLOOKUP(1000,$A9:Z9,26,FALSE),"")</f>
        <v>6</v>
      </c>
      <c r="AF9" s="20">
        <f t="shared" si="0"/>
        <v>6</v>
      </c>
      <c r="AG9" s="21" t="str">
        <f t="shared" si="35"/>
        <v>Finkbeiner</v>
      </c>
      <c r="AH9" s="21" t="str">
        <f t="shared" si="1"/>
        <v>Felix</v>
      </c>
      <c r="AI9" s="21" t="str">
        <f t="shared" si="36"/>
        <v xml:space="preserve"> </v>
      </c>
      <c r="AJ9" s="27">
        <v>1</v>
      </c>
      <c r="AK9">
        <f>IFERROR(VLOOKUP(1000,$B9:AF9,31,FALSE),"")</f>
        <v>6</v>
      </c>
      <c r="AL9" s="20">
        <f t="shared" si="2"/>
        <v>6</v>
      </c>
      <c r="AM9" s="21" t="str">
        <f t="shared" si="37"/>
        <v>Finkbeiner</v>
      </c>
      <c r="AN9" s="21" t="str">
        <f t="shared" si="3"/>
        <v>Felix</v>
      </c>
      <c r="AO9" s="21" t="str">
        <f t="shared" si="38"/>
        <v xml:space="preserve"> </v>
      </c>
      <c r="AP9" s="27">
        <v>1</v>
      </c>
      <c r="AQ9">
        <f t="shared" si="39"/>
        <v>6</v>
      </c>
      <c r="AR9" s="20">
        <f t="shared" si="4"/>
        <v>9</v>
      </c>
      <c r="AS9" s="21" t="str">
        <f t="shared" si="5"/>
        <v>Kirchwehm</v>
      </c>
      <c r="AT9" s="21" t="str">
        <f t="shared" si="6"/>
        <v>Umito</v>
      </c>
      <c r="AU9" s="21" t="str">
        <f t="shared" si="76"/>
        <v xml:space="preserve"> </v>
      </c>
      <c r="AV9" s="27">
        <v>1</v>
      </c>
      <c r="AW9">
        <f t="shared" si="40"/>
        <v>9</v>
      </c>
      <c r="AX9">
        <f t="shared" si="41"/>
        <v>19</v>
      </c>
      <c r="AY9" t="str">
        <f t="shared" si="77"/>
        <v>Klausmann</v>
      </c>
      <c r="AZ9" t="str">
        <f t="shared" si="42"/>
        <v>Björn</v>
      </c>
      <c r="BA9" t="str">
        <f t="shared" si="78"/>
        <v>Lause</v>
      </c>
      <c r="BB9" s="28">
        <v>1</v>
      </c>
      <c r="BC9">
        <f t="shared" si="43"/>
        <v>19</v>
      </c>
      <c r="BD9" s="20" t="str">
        <f t="shared" si="7"/>
        <v/>
      </c>
      <c r="BE9" s="21" t="str">
        <f t="shared" si="44"/>
        <v/>
      </c>
      <c r="BF9" s="21" t="str">
        <f t="shared" si="45"/>
        <v/>
      </c>
      <c r="BG9" s="21" t="str">
        <f t="shared" si="46"/>
        <v/>
      </c>
      <c r="BH9" s="27"/>
      <c r="BI9" t="str">
        <f t="shared" si="47"/>
        <v/>
      </c>
      <c r="BJ9" t="str">
        <f t="shared" si="8"/>
        <v/>
      </c>
      <c r="BK9" t="str">
        <f t="shared" si="48"/>
        <v/>
      </c>
      <c r="BL9" t="str">
        <f t="shared" si="49"/>
        <v/>
      </c>
      <c r="BM9" t="str">
        <f t="shared" si="50"/>
        <v/>
      </c>
      <c r="BN9" s="28"/>
      <c r="BO9" t="str">
        <f t="shared" si="51"/>
        <v/>
      </c>
      <c r="BP9" s="20" t="str">
        <f t="shared" si="9"/>
        <v/>
      </c>
      <c r="BQ9" s="21" t="str">
        <f t="shared" si="52"/>
        <v/>
      </c>
      <c r="BR9" s="21" t="str">
        <f t="shared" si="53"/>
        <v/>
      </c>
      <c r="BS9" s="21" t="str">
        <f t="shared" si="54"/>
        <v/>
      </c>
      <c r="BT9" s="27"/>
      <c r="BU9" t="str">
        <f t="shared" si="55"/>
        <v/>
      </c>
      <c r="BV9" t="str">
        <f t="shared" si="10"/>
        <v/>
      </c>
      <c r="BW9" t="str">
        <f t="shared" si="56"/>
        <v/>
      </c>
      <c r="BX9" t="str">
        <f t="shared" si="57"/>
        <v/>
      </c>
      <c r="BY9" t="str">
        <f t="shared" si="58"/>
        <v/>
      </c>
      <c r="BZ9" s="28"/>
      <c r="CA9" t="str">
        <f t="shared" si="59"/>
        <v/>
      </c>
      <c r="CB9" s="20" t="str">
        <f t="shared" si="60"/>
        <v/>
      </c>
      <c r="CC9" s="21" t="str">
        <f t="shared" si="61"/>
        <v/>
      </c>
      <c r="CD9" s="21" t="str">
        <f t="shared" si="62"/>
        <v/>
      </c>
      <c r="CE9" s="21" t="str">
        <f t="shared" si="63"/>
        <v/>
      </c>
      <c r="CF9" s="27"/>
      <c r="CI9" s="3">
        <v>6</v>
      </c>
      <c r="CJ9" s="3">
        <f t="shared" si="11"/>
        <v>5</v>
      </c>
      <c r="CK9" s="3" t="str">
        <f t="shared" si="12"/>
        <v>Kern</v>
      </c>
      <c r="CL9" s="3" t="str">
        <f t="shared" si="13"/>
        <v>Florian</v>
      </c>
      <c r="CM9" s="3" t="str">
        <f>VLOOKUP(CJ9,Anmeldung!$A$5:$E$204,5,FALSE)</f>
        <v>Ski</v>
      </c>
      <c r="CO9" s="63" t="str">
        <f>VLOOKUP(CJ9,Anmeldung!$A$5:$E$204,5,FALSE)</f>
        <v>Ski</v>
      </c>
      <c r="CP9" s="3">
        <f t="shared" si="64"/>
        <v>5</v>
      </c>
      <c r="CQ9" s="64">
        <f t="shared" si="65"/>
        <v>5</v>
      </c>
      <c r="CR9" s="65" t="str">
        <f t="shared" si="66"/>
        <v/>
      </c>
      <c r="CS9">
        <f t="shared" si="14"/>
        <v>6</v>
      </c>
      <c r="CT9" t="str">
        <f t="shared" si="67"/>
        <v/>
      </c>
      <c r="CU9">
        <f t="shared" si="68"/>
        <v>11</v>
      </c>
      <c r="CV9">
        <f t="shared" si="79"/>
        <v>16</v>
      </c>
      <c r="CW9">
        <f t="shared" si="69"/>
        <v>13</v>
      </c>
      <c r="CZ9" s="3">
        <v>6</v>
      </c>
      <c r="DA9" s="3">
        <f t="shared" si="70"/>
        <v>38</v>
      </c>
      <c r="DB9" s="3" t="str">
        <f t="shared" si="71"/>
        <v>Schwer</v>
      </c>
      <c r="DC9" s="3" t="str">
        <f t="shared" si="72"/>
        <v>Mathias</v>
      </c>
      <c r="DF9" s="3">
        <v>6</v>
      </c>
      <c r="DG9" s="3">
        <f t="shared" si="73"/>
        <v>48</v>
      </c>
      <c r="DH9" s="3" t="str">
        <f t="shared" si="74"/>
        <v>Hollerbach</v>
      </c>
      <c r="DI9" s="3" t="str">
        <f t="shared" si="75"/>
        <v>Tobi</v>
      </c>
    </row>
    <row r="10" spans="1:113" x14ac:dyDescent="0.3">
      <c r="A10">
        <f t="shared" si="15"/>
        <v>1000</v>
      </c>
      <c r="B10">
        <f t="shared" si="16"/>
        <v>1000</v>
      </c>
      <c r="C10">
        <f t="shared" si="17"/>
        <v>1000</v>
      </c>
      <c r="D10">
        <f t="shared" si="18"/>
        <v>2000</v>
      </c>
      <c r="E10">
        <f t="shared" si="19"/>
        <v>2000</v>
      </c>
      <c r="F10">
        <f t="shared" si="20"/>
        <v>0</v>
      </c>
      <c r="G10">
        <f t="shared" si="21"/>
        <v>0</v>
      </c>
      <c r="H10">
        <f t="shared" si="22"/>
        <v>0</v>
      </c>
      <c r="I10">
        <f t="shared" si="23"/>
        <v>0</v>
      </c>
      <c r="J10">
        <f t="shared" si="24"/>
        <v>0</v>
      </c>
      <c r="M10" s="3" t="str">
        <f t="shared" si="25"/>
        <v/>
      </c>
      <c r="N10" s="3" t="str">
        <f t="shared" si="26"/>
        <v/>
      </c>
      <c r="O10" s="3" t="str">
        <f t="shared" si="27"/>
        <v/>
      </c>
      <c r="P10" s="3">
        <f t="shared" si="28"/>
        <v>14</v>
      </c>
      <c r="Q10" s="3">
        <f t="shared" si="29"/>
        <v>21</v>
      </c>
      <c r="R10" s="3" t="str">
        <f t="shared" si="30"/>
        <v/>
      </c>
      <c r="S10" s="3" t="str">
        <f t="shared" si="31"/>
        <v/>
      </c>
      <c r="T10" s="3" t="str">
        <f t="shared" si="32"/>
        <v/>
      </c>
      <c r="U10" s="3" t="str">
        <f t="shared" si="33"/>
        <v/>
      </c>
      <c r="V10" s="3" t="str">
        <f t="shared" si="34"/>
        <v/>
      </c>
      <c r="Z10" s="20">
        <f>Qualifikation!AD11</f>
        <v>7</v>
      </c>
      <c r="AA10" s="21" t="str">
        <f>Qualifikation!AE11</f>
        <v>Fischer</v>
      </c>
      <c r="AB10" s="21" t="str">
        <f>Qualifikation!AF11</f>
        <v>Jana</v>
      </c>
      <c r="AC10" s="21" t="str">
        <f>Qualifikation!AG11</f>
        <v xml:space="preserve"> </v>
      </c>
      <c r="AD10" s="27">
        <v>1</v>
      </c>
      <c r="AE10">
        <f>IFERROR(VLOOKUP(1000,$A10:Z10,26,FALSE),"")</f>
        <v>7</v>
      </c>
      <c r="AF10" s="20">
        <f t="shared" si="0"/>
        <v>7</v>
      </c>
      <c r="AG10" s="21" t="str">
        <f t="shared" si="35"/>
        <v>Fischer</v>
      </c>
      <c r="AH10" s="21" t="str">
        <f t="shared" si="1"/>
        <v>Jana</v>
      </c>
      <c r="AI10" s="21" t="str">
        <f t="shared" si="36"/>
        <v xml:space="preserve"> </v>
      </c>
      <c r="AJ10" s="27">
        <v>1</v>
      </c>
      <c r="AK10">
        <f>IFERROR(VLOOKUP(1000,$B10:AF10,31,FALSE),"")</f>
        <v>7</v>
      </c>
      <c r="AL10" s="20">
        <f t="shared" si="2"/>
        <v>7</v>
      </c>
      <c r="AM10" s="21" t="str">
        <f t="shared" si="37"/>
        <v>Fischer</v>
      </c>
      <c r="AN10" s="21" t="str">
        <f t="shared" si="3"/>
        <v>Jana</v>
      </c>
      <c r="AO10" s="21" t="str">
        <f t="shared" si="38"/>
        <v xml:space="preserve"> </v>
      </c>
      <c r="AP10" s="27">
        <v>1</v>
      </c>
      <c r="AQ10">
        <f t="shared" si="39"/>
        <v>7</v>
      </c>
      <c r="AR10" s="20">
        <f t="shared" si="4"/>
        <v>14</v>
      </c>
      <c r="AS10" s="21" t="str">
        <f t="shared" si="5"/>
        <v>Kern</v>
      </c>
      <c r="AT10" s="21" t="str">
        <f t="shared" si="6"/>
        <v>Colin</v>
      </c>
      <c r="AU10" s="21" t="str">
        <f t="shared" si="76"/>
        <v xml:space="preserve"> </v>
      </c>
      <c r="AV10" s="27">
        <v>2</v>
      </c>
      <c r="AW10" t="str">
        <f t="shared" si="40"/>
        <v/>
      </c>
      <c r="AX10">
        <f t="shared" si="41"/>
        <v>21</v>
      </c>
      <c r="AY10" t="str">
        <f t="shared" si="77"/>
        <v xml:space="preserve">Scherzinger </v>
      </c>
      <c r="AZ10" t="str">
        <f t="shared" si="42"/>
        <v>Frank</v>
      </c>
      <c r="BA10" t="str">
        <f t="shared" si="78"/>
        <v xml:space="preserve"> </v>
      </c>
      <c r="BB10" s="28">
        <v>2</v>
      </c>
      <c r="BC10" t="str">
        <f t="shared" si="43"/>
        <v/>
      </c>
      <c r="BD10" s="20" t="str">
        <f t="shared" si="7"/>
        <v/>
      </c>
      <c r="BE10" s="21" t="str">
        <f t="shared" si="44"/>
        <v/>
      </c>
      <c r="BF10" s="21" t="str">
        <f t="shared" si="45"/>
        <v/>
      </c>
      <c r="BG10" s="21" t="str">
        <f t="shared" si="46"/>
        <v/>
      </c>
      <c r="BH10" s="27"/>
      <c r="BI10" t="str">
        <f t="shared" si="47"/>
        <v/>
      </c>
      <c r="BJ10" t="str">
        <f t="shared" si="8"/>
        <v/>
      </c>
      <c r="BK10" t="str">
        <f t="shared" si="48"/>
        <v/>
      </c>
      <c r="BL10" t="str">
        <f t="shared" si="49"/>
        <v/>
      </c>
      <c r="BM10" t="str">
        <f t="shared" si="50"/>
        <v/>
      </c>
      <c r="BN10" s="28"/>
      <c r="BO10" t="str">
        <f t="shared" si="51"/>
        <v/>
      </c>
      <c r="BP10" s="20" t="str">
        <f t="shared" si="9"/>
        <v/>
      </c>
      <c r="BQ10" s="21" t="str">
        <f t="shared" si="52"/>
        <v/>
      </c>
      <c r="BR10" s="21" t="str">
        <f t="shared" si="53"/>
        <v/>
      </c>
      <c r="BS10" s="21" t="str">
        <f t="shared" si="54"/>
        <v/>
      </c>
      <c r="BT10" s="27"/>
      <c r="BU10" t="str">
        <f t="shared" si="55"/>
        <v/>
      </c>
      <c r="BV10" t="str">
        <f t="shared" si="10"/>
        <v/>
      </c>
      <c r="BW10" t="str">
        <f t="shared" si="56"/>
        <v/>
      </c>
      <c r="BX10" t="str">
        <f t="shared" si="57"/>
        <v/>
      </c>
      <c r="BY10" t="str">
        <f t="shared" si="58"/>
        <v/>
      </c>
      <c r="BZ10" s="28"/>
      <c r="CA10" t="str">
        <f t="shared" si="59"/>
        <v/>
      </c>
      <c r="CB10" s="20" t="str">
        <f t="shared" si="60"/>
        <v/>
      </c>
      <c r="CC10" s="21" t="str">
        <f t="shared" si="61"/>
        <v/>
      </c>
      <c r="CD10" s="21" t="str">
        <f t="shared" si="62"/>
        <v/>
      </c>
      <c r="CE10" s="21" t="str">
        <f t="shared" si="63"/>
        <v/>
      </c>
      <c r="CF10" s="27"/>
      <c r="CI10" s="3">
        <v>7</v>
      </c>
      <c r="CJ10" s="3">
        <f t="shared" si="11"/>
        <v>7</v>
      </c>
      <c r="CK10" s="3" t="str">
        <f t="shared" si="12"/>
        <v>Fischer</v>
      </c>
      <c r="CL10" s="3" t="str">
        <f t="shared" si="13"/>
        <v>Jana</v>
      </c>
      <c r="CM10" s="3" t="str">
        <f>VLOOKUP(CJ10,Anmeldung!$A$5:$E$204,5,FALSE)</f>
        <v>Snowboard</v>
      </c>
      <c r="CO10" s="63" t="str">
        <f>VLOOKUP(CJ10,Anmeldung!$A$5:$E$204,5,FALSE)</f>
        <v>Snowboard</v>
      </c>
      <c r="CP10" s="3">
        <f t="shared" si="64"/>
        <v>7</v>
      </c>
      <c r="CQ10" s="64" t="str">
        <f t="shared" si="65"/>
        <v/>
      </c>
      <c r="CR10" s="65">
        <f t="shared" si="66"/>
        <v>7</v>
      </c>
      <c r="CS10">
        <f t="shared" si="14"/>
        <v>7</v>
      </c>
      <c r="CT10" t="str">
        <f t="shared" si="67"/>
        <v/>
      </c>
      <c r="CU10">
        <f t="shared" si="68"/>
        <v>12</v>
      </c>
      <c r="CV10">
        <f t="shared" si="79"/>
        <v>7</v>
      </c>
      <c r="CW10">
        <f t="shared" si="69"/>
        <v>16</v>
      </c>
      <c r="CZ10" s="3">
        <v>7</v>
      </c>
      <c r="DA10" s="3">
        <f t="shared" si="70"/>
        <v>44</v>
      </c>
      <c r="DB10" s="3" t="str">
        <f t="shared" si="71"/>
        <v>Kaltenbach</v>
      </c>
      <c r="DC10" s="3" t="str">
        <f t="shared" si="72"/>
        <v>Andreas</v>
      </c>
      <c r="DF10" s="3">
        <v>7</v>
      </c>
      <c r="DG10" s="3">
        <f t="shared" si="73"/>
        <v>6</v>
      </c>
      <c r="DH10" s="3" t="str">
        <f t="shared" si="74"/>
        <v>Finkbeiner</v>
      </c>
      <c r="DI10" s="3" t="str">
        <f t="shared" si="75"/>
        <v>Felix</v>
      </c>
    </row>
    <row r="11" spans="1:113" x14ac:dyDescent="0.3">
      <c r="A11">
        <f t="shared" si="15"/>
        <v>1000</v>
      </c>
      <c r="B11">
        <f t="shared" si="16"/>
        <v>1000</v>
      </c>
      <c r="C11">
        <f t="shared" si="17"/>
        <v>2000</v>
      </c>
      <c r="D11">
        <f t="shared" si="18"/>
        <v>1000</v>
      </c>
      <c r="E11">
        <f t="shared" si="19"/>
        <v>2000</v>
      </c>
      <c r="F11">
        <f t="shared" si="20"/>
        <v>0</v>
      </c>
      <c r="G11">
        <f t="shared" si="21"/>
        <v>0</v>
      </c>
      <c r="H11">
        <f t="shared" si="22"/>
        <v>0</v>
      </c>
      <c r="I11">
        <f t="shared" si="23"/>
        <v>0</v>
      </c>
      <c r="J11">
        <f t="shared" si="24"/>
        <v>0</v>
      </c>
      <c r="M11" s="3" t="str">
        <f t="shared" si="25"/>
        <v/>
      </c>
      <c r="N11" s="3" t="str">
        <f t="shared" si="26"/>
        <v/>
      </c>
      <c r="O11" s="3">
        <f t="shared" si="27"/>
        <v>8</v>
      </c>
      <c r="P11" s="3" t="str">
        <f t="shared" si="28"/>
        <v/>
      </c>
      <c r="Q11" s="3">
        <f t="shared" si="29"/>
        <v>22</v>
      </c>
      <c r="R11" s="3" t="str">
        <f t="shared" si="30"/>
        <v/>
      </c>
      <c r="S11" s="3" t="str">
        <f t="shared" si="31"/>
        <v/>
      </c>
      <c r="T11" s="3" t="str">
        <f t="shared" si="32"/>
        <v/>
      </c>
      <c r="U11" s="3" t="str">
        <f t="shared" si="33"/>
        <v/>
      </c>
      <c r="V11" s="3" t="str">
        <f t="shared" si="34"/>
        <v/>
      </c>
      <c r="Z11" s="20">
        <f>Qualifikation!AD12</f>
        <v>8</v>
      </c>
      <c r="AA11" s="21" t="str">
        <f>Qualifikation!AE12</f>
        <v>Pohl</v>
      </c>
      <c r="AB11" s="21" t="str">
        <f>Qualifikation!AF12</f>
        <v>Danilo</v>
      </c>
      <c r="AC11" s="21" t="str">
        <f>Qualifikation!AG12</f>
        <v xml:space="preserve"> </v>
      </c>
      <c r="AD11" s="27">
        <v>1</v>
      </c>
      <c r="AE11">
        <f>IFERROR(VLOOKUP(1000,$A11:Z11,26,FALSE),"")</f>
        <v>8</v>
      </c>
      <c r="AF11" s="20">
        <f t="shared" si="0"/>
        <v>8</v>
      </c>
      <c r="AG11" s="21" t="str">
        <f t="shared" si="35"/>
        <v>Pohl</v>
      </c>
      <c r="AH11" s="21" t="str">
        <f t="shared" si="1"/>
        <v>Danilo</v>
      </c>
      <c r="AI11" s="21" t="str">
        <f t="shared" si="36"/>
        <v xml:space="preserve"> </v>
      </c>
      <c r="AJ11" s="27">
        <v>1</v>
      </c>
      <c r="AK11">
        <f>IFERROR(VLOOKUP(1000,$B11:AF11,31,FALSE),"")</f>
        <v>8</v>
      </c>
      <c r="AL11" s="20">
        <f t="shared" si="2"/>
        <v>8</v>
      </c>
      <c r="AM11" s="21" t="str">
        <f t="shared" si="37"/>
        <v>Pohl</v>
      </c>
      <c r="AN11" s="21" t="str">
        <f t="shared" si="3"/>
        <v>Danilo</v>
      </c>
      <c r="AO11" s="21" t="str">
        <f t="shared" si="38"/>
        <v xml:space="preserve"> </v>
      </c>
      <c r="AP11" s="27">
        <v>2</v>
      </c>
      <c r="AQ11" t="str">
        <f t="shared" si="39"/>
        <v/>
      </c>
      <c r="AR11" s="20">
        <f t="shared" si="4"/>
        <v>19</v>
      </c>
      <c r="AS11" s="21" t="str">
        <f t="shared" si="5"/>
        <v>Klausmann</v>
      </c>
      <c r="AT11" s="21" t="str">
        <f t="shared" si="6"/>
        <v>Björn</v>
      </c>
      <c r="AU11" s="21" t="str">
        <f t="shared" si="76"/>
        <v>Lause</v>
      </c>
      <c r="AV11" s="27">
        <v>1</v>
      </c>
      <c r="AW11">
        <f t="shared" si="40"/>
        <v>19</v>
      </c>
      <c r="AX11">
        <f t="shared" si="41"/>
        <v>22</v>
      </c>
      <c r="AY11" t="str">
        <f t="shared" si="77"/>
        <v xml:space="preserve">Renner </v>
      </c>
      <c r="AZ11" t="str">
        <f t="shared" si="42"/>
        <v>Dennis</v>
      </c>
      <c r="BA11" t="str">
        <f t="shared" si="78"/>
        <v xml:space="preserve"> </v>
      </c>
      <c r="BB11" s="28">
        <v>2</v>
      </c>
      <c r="BC11" t="str">
        <f t="shared" si="43"/>
        <v/>
      </c>
      <c r="BD11" s="20" t="str">
        <f t="shared" si="7"/>
        <v/>
      </c>
      <c r="BE11" s="21" t="str">
        <f t="shared" si="44"/>
        <v/>
      </c>
      <c r="BF11" s="21" t="str">
        <f t="shared" si="45"/>
        <v/>
      </c>
      <c r="BG11" s="21" t="str">
        <f t="shared" si="46"/>
        <v/>
      </c>
      <c r="BH11" s="27"/>
      <c r="BI11" t="str">
        <f t="shared" si="47"/>
        <v/>
      </c>
      <c r="BJ11" t="str">
        <f t="shared" si="8"/>
        <v/>
      </c>
      <c r="BK11" t="str">
        <f t="shared" si="48"/>
        <v/>
      </c>
      <c r="BL11" t="str">
        <f t="shared" si="49"/>
        <v/>
      </c>
      <c r="BM11" t="str">
        <f t="shared" si="50"/>
        <v/>
      </c>
      <c r="BN11" s="28"/>
      <c r="BO11" t="str">
        <f t="shared" si="51"/>
        <v/>
      </c>
      <c r="BP11" s="20" t="str">
        <f t="shared" si="9"/>
        <v/>
      </c>
      <c r="BQ11" s="21" t="str">
        <f t="shared" si="52"/>
        <v/>
      </c>
      <c r="BR11" s="21" t="str">
        <f t="shared" si="53"/>
        <v/>
      </c>
      <c r="BS11" s="21" t="str">
        <f t="shared" si="54"/>
        <v/>
      </c>
      <c r="BT11" s="27"/>
      <c r="BU11" t="str">
        <f t="shared" si="55"/>
        <v/>
      </c>
      <c r="BV11" t="str">
        <f t="shared" si="10"/>
        <v/>
      </c>
      <c r="BW11" t="str">
        <f t="shared" si="56"/>
        <v/>
      </c>
      <c r="BX11" t="str">
        <f t="shared" si="57"/>
        <v/>
      </c>
      <c r="BY11" t="str">
        <f t="shared" si="58"/>
        <v/>
      </c>
      <c r="BZ11" s="28"/>
      <c r="CA11" t="str">
        <f t="shared" si="59"/>
        <v/>
      </c>
      <c r="CB11" s="20" t="str">
        <f t="shared" si="60"/>
        <v/>
      </c>
      <c r="CC11" s="21" t="str">
        <f t="shared" si="61"/>
        <v/>
      </c>
      <c r="CD11" s="21" t="str">
        <f t="shared" si="62"/>
        <v/>
      </c>
      <c r="CE11" s="21" t="str">
        <f t="shared" si="63"/>
        <v/>
      </c>
      <c r="CF11" s="27"/>
      <c r="CI11" s="3">
        <v>8</v>
      </c>
      <c r="CJ11" s="3">
        <f t="shared" si="11"/>
        <v>9</v>
      </c>
      <c r="CK11" s="3" t="str">
        <f t="shared" si="12"/>
        <v>Kirchwehm</v>
      </c>
      <c r="CL11" s="3" t="str">
        <f t="shared" si="13"/>
        <v>Umito</v>
      </c>
      <c r="CM11" s="3" t="str">
        <f>VLOOKUP(CJ11,Anmeldung!$A$5:$E$204,5,FALSE)</f>
        <v>Snowboard</v>
      </c>
      <c r="CO11" s="63" t="str">
        <f>VLOOKUP(CJ11,Anmeldung!$A$5:$E$204,5,FALSE)</f>
        <v>Snowboard</v>
      </c>
      <c r="CP11" s="3">
        <f t="shared" si="64"/>
        <v>9</v>
      </c>
      <c r="CQ11" s="64" t="str">
        <f t="shared" si="65"/>
        <v/>
      </c>
      <c r="CR11" s="65">
        <f t="shared" si="66"/>
        <v>9</v>
      </c>
      <c r="CS11">
        <f t="shared" si="14"/>
        <v>8</v>
      </c>
      <c r="CT11" t="str">
        <f t="shared" si="67"/>
        <v/>
      </c>
      <c r="CU11">
        <f t="shared" si="68"/>
        <v>14</v>
      </c>
      <c r="CV11">
        <f t="shared" si="79"/>
        <v>26</v>
      </c>
      <c r="CW11">
        <f t="shared" si="69"/>
        <v>17</v>
      </c>
      <c r="CZ11" s="3">
        <v>8</v>
      </c>
      <c r="DA11" s="3">
        <f t="shared" si="70"/>
        <v>50</v>
      </c>
      <c r="DB11" s="3" t="str">
        <f t="shared" si="71"/>
        <v>Papst</v>
      </c>
      <c r="DC11" s="3" t="str">
        <f t="shared" si="72"/>
        <v>Daniel</v>
      </c>
      <c r="DF11" s="3">
        <v>8</v>
      </c>
      <c r="DG11" s="3">
        <f t="shared" si="73"/>
        <v>14</v>
      </c>
      <c r="DH11" s="3" t="str">
        <f t="shared" si="74"/>
        <v>Kern</v>
      </c>
      <c r="DI11" s="3" t="str">
        <f t="shared" si="75"/>
        <v>Colin</v>
      </c>
    </row>
    <row r="12" spans="1:113" x14ac:dyDescent="0.3">
      <c r="A12">
        <f t="shared" si="15"/>
        <v>1000</v>
      </c>
      <c r="B12">
        <f t="shared" si="16"/>
        <v>1000</v>
      </c>
      <c r="C12">
        <f t="shared" si="17"/>
        <v>1000</v>
      </c>
      <c r="D12">
        <f t="shared" si="18"/>
        <v>2000</v>
      </c>
      <c r="E12">
        <f t="shared" si="19"/>
        <v>2000</v>
      </c>
      <c r="F12">
        <f t="shared" si="20"/>
        <v>0</v>
      </c>
      <c r="G12">
        <f t="shared" si="21"/>
        <v>0</v>
      </c>
      <c r="H12">
        <f t="shared" si="22"/>
        <v>0</v>
      </c>
      <c r="I12">
        <f t="shared" si="23"/>
        <v>0</v>
      </c>
      <c r="J12">
        <f t="shared" si="24"/>
        <v>0</v>
      </c>
      <c r="M12" s="3" t="str">
        <f t="shared" si="25"/>
        <v/>
      </c>
      <c r="N12" s="3" t="str">
        <f t="shared" si="26"/>
        <v/>
      </c>
      <c r="O12" s="3" t="str">
        <f t="shared" si="27"/>
        <v/>
      </c>
      <c r="P12" s="3">
        <f t="shared" si="28"/>
        <v>20</v>
      </c>
      <c r="Q12" s="3">
        <f t="shared" si="29"/>
        <v>38</v>
      </c>
      <c r="R12" s="3" t="str">
        <f t="shared" si="30"/>
        <v/>
      </c>
      <c r="S12" s="3" t="str">
        <f t="shared" si="31"/>
        <v/>
      </c>
      <c r="T12" s="3" t="str">
        <f t="shared" si="32"/>
        <v/>
      </c>
      <c r="U12" s="3" t="str">
        <f t="shared" si="33"/>
        <v/>
      </c>
      <c r="V12" s="3" t="str">
        <f t="shared" si="34"/>
        <v/>
      </c>
      <c r="Z12" s="20">
        <f>Qualifikation!AD13</f>
        <v>9</v>
      </c>
      <c r="AA12" s="21" t="str">
        <f>Qualifikation!AE13</f>
        <v>Kirchwehm</v>
      </c>
      <c r="AB12" s="21" t="str">
        <f>Qualifikation!AF13</f>
        <v>Umito</v>
      </c>
      <c r="AC12" s="21" t="str">
        <f>Qualifikation!AG13</f>
        <v xml:space="preserve"> </v>
      </c>
      <c r="AD12" s="27">
        <v>1</v>
      </c>
      <c r="AE12">
        <f>IFERROR(VLOOKUP(1000,$A12:Z12,26,FALSE),"")</f>
        <v>9</v>
      </c>
      <c r="AF12" s="20">
        <f t="shared" si="0"/>
        <v>9</v>
      </c>
      <c r="AG12" s="21" t="str">
        <f t="shared" si="35"/>
        <v>Kirchwehm</v>
      </c>
      <c r="AH12" s="21" t="str">
        <f t="shared" si="1"/>
        <v>Umito</v>
      </c>
      <c r="AI12" s="21" t="str">
        <f t="shared" si="36"/>
        <v xml:space="preserve"> </v>
      </c>
      <c r="AJ12" s="27">
        <v>1</v>
      </c>
      <c r="AK12">
        <f>IFERROR(VLOOKUP(1000,$B12:AF12,31,FALSE),"")</f>
        <v>9</v>
      </c>
      <c r="AL12" s="20">
        <f t="shared" si="2"/>
        <v>9</v>
      </c>
      <c r="AM12" s="21" t="str">
        <f t="shared" si="37"/>
        <v>Kirchwehm</v>
      </c>
      <c r="AN12" s="21" t="str">
        <f t="shared" si="3"/>
        <v>Umito</v>
      </c>
      <c r="AO12" s="21" t="str">
        <f t="shared" si="38"/>
        <v xml:space="preserve"> </v>
      </c>
      <c r="AP12" s="27">
        <v>1</v>
      </c>
      <c r="AQ12">
        <f t="shared" si="39"/>
        <v>9</v>
      </c>
      <c r="AR12" s="20">
        <f t="shared" si="4"/>
        <v>20</v>
      </c>
      <c r="AS12" s="21" t="str">
        <f t="shared" si="5"/>
        <v>Bensel</v>
      </c>
      <c r="AT12" s="21" t="str">
        <f t="shared" si="6"/>
        <v>Jochen</v>
      </c>
      <c r="AU12" s="21" t="str">
        <f t="shared" si="76"/>
        <v xml:space="preserve"> </v>
      </c>
      <c r="AV12" s="27">
        <v>2</v>
      </c>
      <c r="AW12" t="str">
        <f t="shared" si="40"/>
        <v/>
      </c>
      <c r="AX12">
        <f t="shared" si="41"/>
        <v>38</v>
      </c>
      <c r="AY12" t="str">
        <f t="shared" si="77"/>
        <v>Schwer</v>
      </c>
      <c r="AZ12" t="str">
        <f t="shared" si="42"/>
        <v>Mathias</v>
      </c>
      <c r="BA12" t="str">
        <f t="shared" si="78"/>
        <v>Madas</v>
      </c>
      <c r="BB12" s="28">
        <v>2</v>
      </c>
      <c r="BC12" t="str">
        <f t="shared" si="43"/>
        <v/>
      </c>
      <c r="BD12" s="20" t="str">
        <f t="shared" si="7"/>
        <v/>
      </c>
      <c r="BE12" s="21" t="str">
        <f t="shared" si="44"/>
        <v/>
      </c>
      <c r="BF12" s="21" t="str">
        <f t="shared" si="45"/>
        <v/>
      </c>
      <c r="BG12" s="21" t="str">
        <f t="shared" si="46"/>
        <v/>
      </c>
      <c r="BH12" s="27"/>
      <c r="BI12" t="str">
        <f t="shared" si="47"/>
        <v/>
      </c>
      <c r="BJ12" t="str">
        <f t="shared" si="8"/>
        <v/>
      </c>
      <c r="BK12" t="str">
        <f t="shared" si="48"/>
        <v/>
      </c>
      <c r="BL12" t="str">
        <f t="shared" si="49"/>
        <v/>
      </c>
      <c r="BM12" t="str">
        <f t="shared" si="50"/>
        <v/>
      </c>
      <c r="BN12" s="28"/>
      <c r="BO12" t="str">
        <f t="shared" si="51"/>
        <v/>
      </c>
      <c r="BP12" s="20" t="str">
        <f t="shared" si="9"/>
        <v/>
      </c>
      <c r="BQ12" s="21" t="str">
        <f t="shared" si="52"/>
        <v/>
      </c>
      <c r="BR12" s="21" t="str">
        <f t="shared" si="53"/>
        <v/>
      </c>
      <c r="BS12" s="21" t="str">
        <f t="shared" si="54"/>
        <v/>
      </c>
      <c r="BT12" s="27"/>
      <c r="BU12" t="str">
        <f t="shared" si="55"/>
        <v/>
      </c>
      <c r="BV12" t="str">
        <f t="shared" si="10"/>
        <v/>
      </c>
      <c r="BW12" t="str">
        <f t="shared" si="56"/>
        <v/>
      </c>
      <c r="BX12" t="str">
        <f t="shared" si="57"/>
        <v/>
      </c>
      <c r="BY12" t="str">
        <f t="shared" si="58"/>
        <v/>
      </c>
      <c r="BZ12" s="28"/>
      <c r="CA12" t="str">
        <f t="shared" si="59"/>
        <v/>
      </c>
      <c r="CB12" s="20" t="str">
        <f t="shared" si="60"/>
        <v/>
      </c>
      <c r="CC12" s="21" t="str">
        <f t="shared" si="61"/>
        <v/>
      </c>
      <c r="CD12" s="21" t="str">
        <f t="shared" si="62"/>
        <v/>
      </c>
      <c r="CE12" s="21" t="str">
        <f t="shared" si="63"/>
        <v/>
      </c>
      <c r="CF12" s="27"/>
      <c r="CI12" s="3">
        <v>9</v>
      </c>
      <c r="CJ12" s="3">
        <f t="shared" si="11"/>
        <v>21</v>
      </c>
      <c r="CK12" s="3" t="str">
        <f t="shared" si="12"/>
        <v xml:space="preserve">Scherzinger </v>
      </c>
      <c r="CL12" s="3" t="str">
        <f t="shared" si="13"/>
        <v>Frank</v>
      </c>
      <c r="CM12" s="3" t="str">
        <f>VLOOKUP(CJ12,Anmeldung!$A$5:$E$204,5,FALSE)</f>
        <v>Ski</v>
      </c>
      <c r="CO12" s="63" t="str">
        <f>VLOOKUP(CJ12,Anmeldung!$A$5:$E$204,5,FALSE)</f>
        <v>Ski</v>
      </c>
      <c r="CP12" s="3">
        <f t="shared" si="64"/>
        <v>21</v>
      </c>
      <c r="CQ12" s="64">
        <f t="shared" si="65"/>
        <v>21</v>
      </c>
      <c r="CR12" s="65" t="str">
        <f t="shared" si="66"/>
        <v/>
      </c>
      <c r="CS12">
        <f t="shared" si="14"/>
        <v>9</v>
      </c>
      <c r="CT12" t="str">
        <f t="shared" si="67"/>
        <v/>
      </c>
      <c r="CU12">
        <f t="shared" si="68"/>
        <v>15</v>
      </c>
      <c r="CV12">
        <f t="shared" si="79"/>
        <v>8</v>
      </c>
      <c r="CW12">
        <f t="shared" si="69"/>
        <v>22</v>
      </c>
      <c r="CZ12" s="3">
        <v>9</v>
      </c>
      <c r="DA12" s="3">
        <f t="shared" si="70"/>
        <v>59</v>
      </c>
      <c r="DB12" s="3" t="str">
        <f t="shared" si="71"/>
        <v>Maucher</v>
      </c>
      <c r="DC12" s="3" t="str">
        <f t="shared" si="72"/>
        <v>Florian</v>
      </c>
      <c r="DF12" s="3">
        <v>9</v>
      </c>
      <c r="DG12" s="3">
        <f t="shared" si="73"/>
        <v>43</v>
      </c>
      <c r="DH12" s="3" t="str">
        <f t="shared" si="74"/>
        <v>Gibson</v>
      </c>
      <c r="DI12" s="3" t="str">
        <f t="shared" si="75"/>
        <v>Oliver</v>
      </c>
    </row>
    <row r="13" spans="1:113" x14ac:dyDescent="0.3">
      <c r="A13">
        <f t="shared" si="15"/>
        <v>1000</v>
      </c>
      <c r="B13">
        <f t="shared" si="16"/>
        <v>2000</v>
      </c>
      <c r="C13">
        <f t="shared" si="17"/>
        <v>2000</v>
      </c>
      <c r="D13">
        <f t="shared" si="18"/>
        <v>1000</v>
      </c>
      <c r="E13">
        <f t="shared" si="19"/>
        <v>2000</v>
      </c>
      <c r="F13">
        <f t="shared" si="20"/>
        <v>0</v>
      </c>
      <c r="G13">
        <f t="shared" si="21"/>
        <v>0</v>
      </c>
      <c r="H13">
        <f t="shared" si="22"/>
        <v>0</v>
      </c>
      <c r="I13">
        <f t="shared" si="23"/>
        <v>0</v>
      </c>
      <c r="J13">
        <f t="shared" si="24"/>
        <v>0</v>
      </c>
      <c r="M13" s="3" t="str">
        <f t="shared" si="25"/>
        <v/>
      </c>
      <c r="N13" s="3">
        <f t="shared" si="26"/>
        <v>10</v>
      </c>
      <c r="O13" s="3">
        <f t="shared" si="27"/>
        <v>11</v>
      </c>
      <c r="P13" s="3" t="str">
        <f t="shared" si="28"/>
        <v/>
      </c>
      <c r="Q13" s="3">
        <f t="shared" si="29"/>
        <v>44</v>
      </c>
      <c r="R13" s="3" t="str">
        <f t="shared" si="30"/>
        <v/>
      </c>
      <c r="S13" s="3" t="str">
        <f t="shared" si="31"/>
        <v/>
      </c>
      <c r="T13" s="3" t="str">
        <f t="shared" si="32"/>
        <v/>
      </c>
      <c r="U13" s="3" t="str">
        <f t="shared" si="33"/>
        <v/>
      </c>
      <c r="V13" s="3" t="str">
        <f t="shared" si="34"/>
        <v/>
      </c>
      <c r="Z13" s="20">
        <f>Qualifikation!AD14</f>
        <v>10</v>
      </c>
      <c r="AA13" s="21" t="str">
        <f>Qualifikation!AE14</f>
        <v>Finkbeiner</v>
      </c>
      <c r="AB13" s="21" t="str">
        <f>Qualifikation!AF14</f>
        <v>Fabienne</v>
      </c>
      <c r="AC13" s="21" t="str">
        <f>Qualifikation!AG14</f>
        <v xml:space="preserve"> </v>
      </c>
      <c r="AD13" s="27">
        <v>1</v>
      </c>
      <c r="AE13">
        <f>IFERROR(VLOOKUP(1000,$A13:Z13,26,FALSE),"")</f>
        <v>10</v>
      </c>
      <c r="AF13" s="20">
        <f t="shared" si="0"/>
        <v>10</v>
      </c>
      <c r="AG13" s="21" t="str">
        <f t="shared" si="35"/>
        <v>Finkbeiner</v>
      </c>
      <c r="AH13" s="21" t="str">
        <f t="shared" si="1"/>
        <v>Fabienne</v>
      </c>
      <c r="AI13" s="21" t="str">
        <f t="shared" si="36"/>
        <v xml:space="preserve"> </v>
      </c>
      <c r="AJ13" s="27">
        <v>2</v>
      </c>
      <c r="AK13" t="str">
        <f>IFERROR(VLOOKUP(1000,$B13:AF13,31,FALSE),"")</f>
        <v/>
      </c>
      <c r="AL13" s="20">
        <f t="shared" si="2"/>
        <v>11</v>
      </c>
      <c r="AM13" s="21" t="str">
        <f t="shared" si="37"/>
        <v>Wiesner</v>
      </c>
      <c r="AN13" s="21" t="str">
        <f t="shared" si="3"/>
        <v>Moritz</v>
      </c>
      <c r="AO13" s="21" t="str">
        <f t="shared" si="38"/>
        <v xml:space="preserve"> </v>
      </c>
      <c r="AP13" s="27">
        <v>2</v>
      </c>
      <c r="AQ13" t="str">
        <f t="shared" si="39"/>
        <v/>
      </c>
      <c r="AR13" s="20">
        <f t="shared" si="4"/>
        <v>21</v>
      </c>
      <c r="AS13" s="21" t="str">
        <f t="shared" si="5"/>
        <v xml:space="preserve">Scherzinger </v>
      </c>
      <c r="AT13" s="21" t="str">
        <f t="shared" si="6"/>
        <v>Frank</v>
      </c>
      <c r="AU13" s="21" t="str">
        <f t="shared" si="76"/>
        <v xml:space="preserve"> </v>
      </c>
      <c r="AV13" s="27">
        <v>1</v>
      </c>
      <c r="AW13">
        <f t="shared" si="40"/>
        <v>21</v>
      </c>
      <c r="AX13">
        <f t="shared" si="41"/>
        <v>44</v>
      </c>
      <c r="AY13" t="str">
        <f t="shared" si="77"/>
        <v>Kaltenbach</v>
      </c>
      <c r="AZ13" t="str">
        <f t="shared" si="42"/>
        <v>Andreas</v>
      </c>
      <c r="BA13" t="str">
        <f t="shared" si="78"/>
        <v xml:space="preserve"> </v>
      </c>
      <c r="BB13" s="28">
        <v>2</v>
      </c>
      <c r="BC13" t="str">
        <f t="shared" si="43"/>
        <v/>
      </c>
      <c r="BD13" s="20" t="str">
        <f t="shared" si="7"/>
        <v/>
      </c>
      <c r="BE13" s="21" t="str">
        <f t="shared" si="44"/>
        <v/>
      </c>
      <c r="BF13" s="21" t="str">
        <f t="shared" si="45"/>
        <v/>
      </c>
      <c r="BG13" s="21" t="str">
        <f t="shared" si="46"/>
        <v/>
      </c>
      <c r="BH13" s="27"/>
      <c r="BI13" t="str">
        <f t="shared" si="47"/>
        <v/>
      </c>
      <c r="BJ13" t="str">
        <f t="shared" si="8"/>
        <v/>
      </c>
      <c r="BK13" t="str">
        <f t="shared" si="48"/>
        <v/>
      </c>
      <c r="BL13" t="str">
        <f t="shared" si="49"/>
        <v/>
      </c>
      <c r="BM13" t="str">
        <f t="shared" si="50"/>
        <v/>
      </c>
      <c r="BN13" s="28"/>
      <c r="BO13" t="str">
        <f t="shared" si="51"/>
        <v/>
      </c>
      <c r="BP13" s="20" t="str">
        <f t="shared" si="9"/>
        <v/>
      </c>
      <c r="BQ13" s="21" t="str">
        <f t="shared" si="52"/>
        <v/>
      </c>
      <c r="BR13" s="21" t="str">
        <f t="shared" si="53"/>
        <v/>
      </c>
      <c r="BS13" s="21" t="str">
        <f t="shared" si="54"/>
        <v/>
      </c>
      <c r="BT13" s="27"/>
      <c r="BU13" t="str">
        <f t="shared" si="55"/>
        <v/>
      </c>
      <c r="BV13" t="str">
        <f t="shared" si="10"/>
        <v/>
      </c>
      <c r="BW13" t="str">
        <f t="shared" si="56"/>
        <v/>
      </c>
      <c r="BX13" t="str">
        <f t="shared" si="57"/>
        <v/>
      </c>
      <c r="BY13" t="str">
        <f t="shared" si="58"/>
        <v/>
      </c>
      <c r="BZ13" s="28"/>
      <c r="CA13" t="str">
        <f t="shared" si="59"/>
        <v/>
      </c>
      <c r="CB13" s="20" t="str">
        <f t="shared" si="60"/>
        <v/>
      </c>
      <c r="CC13" s="21" t="str">
        <f t="shared" si="61"/>
        <v/>
      </c>
      <c r="CD13" s="21" t="str">
        <f t="shared" si="62"/>
        <v/>
      </c>
      <c r="CE13" s="21" t="str">
        <f t="shared" si="63"/>
        <v/>
      </c>
      <c r="CF13" s="27"/>
      <c r="CI13" s="3">
        <v>10</v>
      </c>
      <c r="CJ13" s="3">
        <f t="shared" si="11"/>
        <v>22</v>
      </c>
      <c r="CK13" s="3" t="str">
        <f t="shared" si="12"/>
        <v xml:space="preserve">Renner </v>
      </c>
      <c r="CL13" s="3" t="str">
        <f t="shared" si="13"/>
        <v>Dennis</v>
      </c>
      <c r="CM13" s="3" t="str">
        <f>VLOOKUP(CJ13,Anmeldung!$A$5:$E$204,5,FALSE)</f>
        <v>SKI</v>
      </c>
      <c r="CO13" s="63" t="str">
        <f>VLOOKUP(CJ13,Anmeldung!$A$5:$E$204,5,FALSE)</f>
        <v>SKI</v>
      </c>
      <c r="CP13" s="3">
        <f t="shared" si="64"/>
        <v>22</v>
      </c>
      <c r="CQ13" s="64">
        <f t="shared" si="65"/>
        <v>22</v>
      </c>
      <c r="CR13" s="65" t="str">
        <f t="shared" si="66"/>
        <v/>
      </c>
      <c r="CS13">
        <f t="shared" si="14"/>
        <v>10</v>
      </c>
      <c r="CT13" t="str">
        <f t="shared" si="67"/>
        <v/>
      </c>
      <c r="CU13">
        <f t="shared" si="68"/>
        <v>18</v>
      </c>
      <c r="CV13">
        <f t="shared" si="79"/>
        <v>49</v>
      </c>
      <c r="CW13">
        <f t="shared" si="69"/>
        <v>23</v>
      </c>
      <c r="CZ13" s="3">
        <v>10</v>
      </c>
      <c r="DA13" s="3">
        <f t="shared" si="70"/>
        <v>20</v>
      </c>
      <c r="DB13" s="3" t="str">
        <f t="shared" si="71"/>
        <v>Bensel</v>
      </c>
      <c r="DC13" s="3" t="str">
        <f t="shared" si="72"/>
        <v>Jochen</v>
      </c>
      <c r="DF13" s="3">
        <v>10</v>
      </c>
      <c r="DG13" s="3">
        <f t="shared" si="73"/>
        <v>55</v>
      </c>
      <c r="DH13" s="3" t="str">
        <f t="shared" si="74"/>
        <v>Dold</v>
      </c>
      <c r="DI13" s="3" t="str">
        <f t="shared" si="75"/>
        <v>Florian</v>
      </c>
    </row>
    <row r="14" spans="1:113" x14ac:dyDescent="0.3">
      <c r="A14">
        <f t="shared" si="15"/>
        <v>1000</v>
      </c>
      <c r="B14">
        <f t="shared" si="16"/>
        <v>1000</v>
      </c>
      <c r="C14">
        <f t="shared" si="17"/>
        <v>1000</v>
      </c>
      <c r="D14">
        <f t="shared" si="18"/>
        <v>1000</v>
      </c>
      <c r="E14">
        <f t="shared" si="19"/>
        <v>2000</v>
      </c>
      <c r="F14">
        <f t="shared" si="20"/>
        <v>0</v>
      </c>
      <c r="G14">
        <f t="shared" si="21"/>
        <v>0</v>
      </c>
      <c r="H14">
        <f t="shared" si="22"/>
        <v>0</v>
      </c>
      <c r="I14">
        <f t="shared" si="23"/>
        <v>0</v>
      </c>
      <c r="J14">
        <f t="shared" si="24"/>
        <v>0</v>
      </c>
      <c r="M14" s="3" t="str">
        <f t="shared" si="25"/>
        <v/>
      </c>
      <c r="N14" s="3" t="str">
        <f t="shared" si="26"/>
        <v/>
      </c>
      <c r="O14" s="3" t="str">
        <f t="shared" si="27"/>
        <v/>
      </c>
      <c r="P14" s="3" t="str">
        <f t="shared" si="28"/>
        <v/>
      </c>
      <c r="Q14" s="3">
        <f t="shared" si="29"/>
        <v>48</v>
      </c>
      <c r="R14" s="3" t="str">
        <f t="shared" si="30"/>
        <v/>
      </c>
      <c r="S14" s="3" t="str">
        <f t="shared" si="31"/>
        <v/>
      </c>
      <c r="T14" s="3" t="str">
        <f t="shared" si="32"/>
        <v/>
      </c>
      <c r="U14" s="3" t="str">
        <f t="shared" si="33"/>
        <v/>
      </c>
      <c r="V14" s="3" t="str">
        <f t="shared" si="34"/>
        <v/>
      </c>
      <c r="Z14" s="20">
        <f>Qualifikation!AD15</f>
        <v>11</v>
      </c>
      <c r="AA14" s="21" t="str">
        <f>Qualifikation!AE15</f>
        <v>Wiesner</v>
      </c>
      <c r="AB14" s="21" t="str">
        <f>Qualifikation!AF15</f>
        <v>Moritz</v>
      </c>
      <c r="AC14" s="21" t="str">
        <f>Qualifikation!AG15</f>
        <v xml:space="preserve"> </v>
      </c>
      <c r="AD14" s="27">
        <v>1</v>
      </c>
      <c r="AE14">
        <f>IFERROR(VLOOKUP(1000,$A14:Z14,26,FALSE),"")</f>
        <v>11</v>
      </c>
      <c r="AF14" s="20">
        <f t="shared" si="0"/>
        <v>11</v>
      </c>
      <c r="AG14" s="21" t="str">
        <f t="shared" si="35"/>
        <v>Wiesner</v>
      </c>
      <c r="AH14" s="21" t="str">
        <f t="shared" si="1"/>
        <v>Moritz</v>
      </c>
      <c r="AI14" s="21" t="str">
        <f t="shared" si="36"/>
        <v xml:space="preserve"> </v>
      </c>
      <c r="AJ14" s="27">
        <v>1</v>
      </c>
      <c r="AK14">
        <f>IFERROR(VLOOKUP(1000,$B14:AF14,31,FALSE),"")</f>
        <v>11</v>
      </c>
      <c r="AL14" s="20">
        <f t="shared" si="2"/>
        <v>14</v>
      </c>
      <c r="AM14" s="21" t="str">
        <f t="shared" si="37"/>
        <v>Kern</v>
      </c>
      <c r="AN14" s="21" t="str">
        <f t="shared" si="3"/>
        <v>Colin</v>
      </c>
      <c r="AO14" s="21" t="str">
        <f t="shared" si="38"/>
        <v xml:space="preserve"> </v>
      </c>
      <c r="AP14" s="27">
        <v>1</v>
      </c>
      <c r="AQ14">
        <f t="shared" si="39"/>
        <v>14</v>
      </c>
      <c r="AR14" s="20">
        <f t="shared" si="4"/>
        <v>22</v>
      </c>
      <c r="AS14" s="21" t="str">
        <f t="shared" si="5"/>
        <v xml:space="preserve">Renner </v>
      </c>
      <c r="AT14" s="21" t="str">
        <f t="shared" si="6"/>
        <v>Dennis</v>
      </c>
      <c r="AU14" s="21" t="str">
        <f t="shared" si="76"/>
        <v xml:space="preserve"> </v>
      </c>
      <c r="AV14" s="27">
        <v>1</v>
      </c>
      <c r="AW14">
        <f t="shared" si="40"/>
        <v>22</v>
      </c>
      <c r="AX14">
        <f t="shared" si="41"/>
        <v>48</v>
      </c>
      <c r="AY14" t="str">
        <f t="shared" si="77"/>
        <v>Hollerbach</v>
      </c>
      <c r="AZ14" t="str">
        <f t="shared" si="42"/>
        <v>Tobi</v>
      </c>
      <c r="BA14" t="str">
        <f t="shared" si="78"/>
        <v>Holli</v>
      </c>
      <c r="BB14" s="28">
        <v>2</v>
      </c>
      <c r="BC14" t="str">
        <f t="shared" si="43"/>
        <v/>
      </c>
      <c r="BD14" s="20" t="str">
        <f t="shared" si="7"/>
        <v/>
      </c>
      <c r="BE14" s="21" t="str">
        <f t="shared" si="44"/>
        <v/>
      </c>
      <c r="BF14" s="21" t="str">
        <f t="shared" si="45"/>
        <v/>
      </c>
      <c r="BG14" s="21" t="str">
        <f t="shared" si="46"/>
        <v/>
      </c>
      <c r="BH14" s="27"/>
      <c r="BI14" t="str">
        <f t="shared" si="47"/>
        <v/>
      </c>
      <c r="BJ14" t="str">
        <f t="shared" si="8"/>
        <v/>
      </c>
      <c r="BK14" t="str">
        <f t="shared" si="48"/>
        <v/>
      </c>
      <c r="BL14" t="str">
        <f t="shared" si="49"/>
        <v/>
      </c>
      <c r="BM14" t="str">
        <f t="shared" si="50"/>
        <v/>
      </c>
      <c r="BN14" s="28"/>
      <c r="BO14" t="str">
        <f t="shared" si="51"/>
        <v/>
      </c>
      <c r="BP14" s="20" t="str">
        <f t="shared" si="9"/>
        <v/>
      </c>
      <c r="BQ14" s="21" t="str">
        <f t="shared" si="52"/>
        <v/>
      </c>
      <c r="BR14" s="21" t="str">
        <f t="shared" si="53"/>
        <v/>
      </c>
      <c r="BS14" s="21" t="str">
        <f t="shared" si="54"/>
        <v/>
      </c>
      <c r="BT14" s="27"/>
      <c r="BU14" t="str">
        <f t="shared" si="55"/>
        <v/>
      </c>
      <c r="BV14" t="str">
        <f t="shared" si="10"/>
        <v/>
      </c>
      <c r="BW14" t="str">
        <f t="shared" si="56"/>
        <v/>
      </c>
      <c r="BX14" t="str">
        <f t="shared" si="57"/>
        <v/>
      </c>
      <c r="BY14" t="str">
        <f t="shared" si="58"/>
        <v/>
      </c>
      <c r="BZ14" s="28"/>
      <c r="CA14" t="str">
        <f t="shared" si="59"/>
        <v/>
      </c>
      <c r="CB14" s="20" t="str">
        <f t="shared" si="60"/>
        <v/>
      </c>
      <c r="CC14" s="21" t="str">
        <f t="shared" si="61"/>
        <v/>
      </c>
      <c r="CD14" s="21" t="str">
        <f t="shared" si="62"/>
        <v/>
      </c>
      <c r="CE14" s="21" t="str">
        <f t="shared" si="63"/>
        <v/>
      </c>
      <c r="CF14" s="27"/>
      <c r="CI14" s="3">
        <v>11</v>
      </c>
      <c r="CJ14" s="3">
        <f t="shared" si="11"/>
        <v>38</v>
      </c>
      <c r="CK14" s="3" t="str">
        <f t="shared" si="12"/>
        <v>Schwer</v>
      </c>
      <c r="CL14" s="3" t="str">
        <f t="shared" si="13"/>
        <v>Mathias</v>
      </c>
      <c r="CM14" s="3" t="str">
        <f>VLOOKUP(CJ14,Anmeldung!$A$5:$E$204,5,FALSE)</f>
        <v>Ski</v>
      </c>
      <c r="CO14" s="63" t="str">
        <f>VLOOKUP(CJ14,Anmeldung!$A$5:$E$204,5,FALSE)</f>
        <v>Ski</v>
      </c>
      <c r="CP14" s="3">
        <f t="shared" si="64"/>
        <v>38</v>
      </c>
      <c r="CQ14" s="64">
        <f t="shared" si="65"/>
        <v>38</v>
      </c>
      <c r="CR14" s="65" t="str">
        <f t="shared" si="66"/>
        <v/>
      </c>
      <c r="CS14">
        <f t="shared" si="14"/>
        <v>11</v>
      </c>
      <c r="CT14" t="str">
        <f t="shared" si="67"/>
        <v/>
      </c>
      <c r="CU14">
        <f t="shared" si="68"/>
        <v>19</v>
      </c>
      <c r="CV14">
        <f t="shared" si="79"/>
        <v>27</v>
      </c>
      <c r="CW14">
        <f t="shared" si="69"/>
        <v>24</v>
      </c>
      <c r="CZ14" s="3">
        <v>11</v>
      </c>
      <c r="DA14" s="3">
        <f t="shared" si="70"/>
        <v>37</v>
      </c>
      <c r="DB14" s="3" t="str">
        <f t="shared" si="71"/>
        <v>Hettich</v>
      </c>
      <c r="DC14" s="3" t="str">
        <f t="shared" si="72"/>
        <v>Simon</v>
      </c>
      <c r="DF14" s="3">
        <v>11</v>
      </c>
      <c r="DG14" s="3">
        <f t="shared" si="73"/>
        <v>1</v>
      </c>
      <c r="DH14" s="3" t="str">
        <f t="shared" si="74"/>
        <v>Hirt</v>
      </c>
      <c r="DI14" s="3" t="str">
        <f t="shared" si="75"/>
        <v>Andreas</v>
      </c>
    </row>
    <row r="15" spans="1:113" x14ac:dyDescent="0.3">
      <c r="A15">
        <f t="shared" si="15"/>
        <v>1000</v>
      </c>
      <c r="B15">
        <f t="shared" si="16"/>
        <v>2000</v>
      </c>
      <c r="C15">
        <f t="shared" si="17"/>
        <v>2000</v>
      </c>
      <c r="D15">
        <f t="shared" si="18"/>
        <v>2000</v>
      </c>
      <c r="E15">
        <f t="shared" si="19"/>
        <v>2000</v>
      </c>
      <c r="F15">
        <f t="shared" si="20"/>
        <v>0</v>
      </c>
      <c r="G15">
        <f t="shared" si="21"/>
        <v>0</v>
      </c>
      <c r="H15">
        <f t="shared" si="22"/>
        <v>0</v>
      </c>
      <c r="I15">
        <f t="shared" si="23"/>
        <v>0</v>
      </c>
      <c r="J15">
        <f t="shared" si="24"/>
        <v>0</v>
      </c>
      <c r="M15" s="3" t="str">
        <f t="shared" si="25"/>
        <v/>
      </c>
      <c r="N15" s="3">
        <f t="shared" si="26"/>
        <v>12</v>
      </c>
      <c r="O15" s="3">
        <f t="shared" si="27"/>
        <v>15</v>
      </c>
      <c r="P15" s="3">
        <f t="shared" si="28"/>
        <v>37</v>
      </c>
      <c r="Q15" s="3">
        <f t="shared" si="29"/>
        <v>50</v>
      </c>
      <c r="R15" s="3" t="str">
        <f t="shared" si="30"/>
        <v/>
      </c>
      <c r="S15" s="3" t="str">
        <f t="shared" si="31"/>
        <v/>
      </c>
      <c r="T15" s="3" t="str">
        <f t="shared" si="32"/>
        <v/>
      </c>
      <c r="U15" s="3" t="str">
        <f t="shared" si="33"/>
        <v/>
      </c>
      <c r="V15" s="3" t="str">
        <f t="shared" si="34"/>
        <v/>
      </c>
      <c r="Z15" s="20">
        <f>Qualifikation!AD16</f>
        <v>12</v>
      </c>
      <c r="AA15" s="21" t="str">
        <f>Qualifikation!AE16</f>
        <v>Finkbeiner</v>
      </c>
      <c r="AB15" s="21" t="str">
        <f>Qualifikation!AF16</f>
        <v>Finja</v>
      </c>
      <c r="AC15" s="21" t="str">
        <f>Qualifikation!AG16</f>
        <v xml:space="preserve"> </v>
      </c>
      <c r="AD15" s="27">
        <v>1</v>
      </c>
      <c r="AE15">
        <f>IFERROR(VLOOKUP(1000,$A15:Z15,26,FALSE),"")</f>
        <v>12</v>
      </c>
      <c r="AF15" s="20">
        <f t="shared" si="0"/>
        <v>12</v>
      </c>
      <c r="AG15" s="21" t="str">
        <f t="shared" si="35"/>
        <v>Finkbeiner</v>
      </c>
      <c r="AH15" s="21" t="str">
        <f t="shared" si="1"/>
        <v>Finja</v>
      </c>
      <c r="AI15" s="21" t="str">
        <f t="shared" si="36"/>
        <v xml:space="preserve"> </v>
      </c>
      <c r="AJ15" s="27">
        <v>2</v>
      </c>
      <c r="AK15" t="str">
        <f>IFERROR(VLOOKUP(1000,$B15:AF15,31,FALSE),"")</f>
        <v/>
      </c>
      <c r="AL15" s="20">
        <f t="shared" si="2"/>
        <v>15</v>
      </c>
      <c r="AM15" s="21" t="str">
        <f t="shared" si="37"/>
        <v>Pohl</v>
      </c>
      <c r="AN15" s="21" t="str">
        <f t="shared" si="3"/>
        <v>Florina</v>
      </c>
      <c r="AO15" s="21" t="str">
        <f t="shared" si="38"/>
        <v xml:space="preserve"> </v>
      </c>
      <c r="AP15" s="27">
        <v>2</v>
      </c>
      <c r="AQ15" t="str">
        <f t="shared" si="39"/>
        <v/>
      </c>
      <c r="AR15" s="20">
        <f t="shared" si="4"/>
        <v>37</v>
      </c>
      <c r="AS15" s="21" t="str">
        <f t="shared" si="5"/>
        <v>Hettich</v>
      </c>
      <c r="AT15" s="21" t="str">
        <f t="shared" si="6"/>
        <v>Simon</v>
      </c>
      <c r="AU15" s="21" t="str">
        <f t="shared" si="76"/>
        <v>Vogte</v>
      </c>
      <c r="AV15" s="27">
        <v>2</v>
      </c>
      <c r="AW15" t="str">
        <f t="shared" si="40"/>
        <v/>
      </c>
      <c r="AX15">
        <f t="shared" si="41"/>
        <v>50</v>
      </c>
      <c r="AY15" t="str">
        <f t="shared" si="77"/>
        <v>Papst</v>
      </c>
      <c r="AZ15" t="str">
        <f t="shared" si="42"/>
        <v>Daniel</v>
      </c>
      <c r="BA15" t="str">
        <f t="shared" si="78"/>
        <v>Oranje</v>
      </c>
      <c r="BB15" s="28">
        <v>2</v>
      </c>
      <c r="BC15" t="str">
        <f t="shared" si="43"/>
        <v/>
      </c>
      <c r="BD15" s="20" t="str">
        <f t="shared" si="7"/>
        <v/>
      </c>
      <c r="BE15" s="21" t="str">
        <f t="shared" si="44"/>
        <v/>
      </c>
      <c r="BF15" s="21" t="str">
        <f t="shared" si="45"/>
        <v/>
      </c>
      <c r="BG15" s="21" t="str">
        <f t="shared" si="46"/>
        <v/>
      </c>
      <c r="BH15" s="27"/>
      <c r="BI15" t="str">
        <f t="shared" si="47"/>
        <v/>
      </c>
      <c r="BJ15" t="str">
        <f t="shared" si="8"/>
        <v/>
      </c>
      <c r="BK15" t="str">
        <f t="shared" si="48"/>
        <v/>
      </c>
      <c r="BL15" t="str">
        <f t="shared" si="49"/>
        <v/>
      </c>
      <c r="BM15" t="str">
        <f t="shared" si="50"/>
        <v/>
      </c>
      <c r="BN15" s="28"/>
      <c r="BO15" t="str">
        <f t="shared" si="51"/>
        <v/>
      </c>
      <c r="BP15" s="20" t="str">
        <f t="shared" si="9"/>
        <v/>
      </c>
      <c r="BQ15" s="21" t="str">
        <f t="shared" si="52"/>
        <v/>
      </c>
      <c r="BR15" s="21" t="str">
        <f t="shared" si="53"/>
        <v/>
      </c>
      <c r="BS15" s="21" t="str">
        <f t="shared" si="54"/>
        <v/>
      </c>
      <c r="BT15" s="27"/>
      <c r="BU15" t="str">
        <f t="shared" si="55"/>
        <v/>
      </c>
      <c r="BV15" t="str">
        <f t="shared" si="10"/>
        <v/>
      </c>
      <c r="BW15" t="str">
        <f t="shared" si="56"/>
        <v/>
      </c>
      <c r="BX15" t="str">
        <f t="shared" si="57"/>
        <v/>
      </c>
      <c r="BY15" t="str">
        <f t="shared" si="58"/>
        <v/>
      </c>
      <c r="BZ15" s="28"/>
      <c r="CA15" t="str">
        <f t="shared" si="59"/>
        <v/>
      </c>
      <c r="CB15" s="20" t="str">
        <f t="shared" si="60"/>
        <v/>
      </c>
      <c r="CC15" s="21" t="str">
        <f t="shared" si="61"/>
        <v/>
      </c>
      <c r="CD15" s="21" t="str">
        <f t="shared" si="62"/>
        <v/>
      </c>
      <c r="CE15" s="21" t="str">
        <f t="shared" si="63"/>
        <v/>
      </c>
      <c r="CF15" s="27"/>
      <c r="CI15" s="3">
        <v>12</v>
      </c>
      <c r="CJ15" s="3">
        <f t="shared" si="11"/>
        <v>44</v>
      </c>
      <c r="CK15" s="3" t="str">
        <f t="shared" si="12"/>
        <v>Kaltenbach</v>
      </c>
      <c r="CL15" s="3" t="str">
        <f t="shared" si="13"/>
        <v>Andreas</v>
      </c>
      <c r="CM15" s="3" t="str">
        <f>VLOOKUP(CJ15,Anmeldung!$A$5:$E$204,5,FALSE)</f>
        <v>Ski</v>
      </c>
      <c r="CO15" s="63" t="str">
        <f>VLOOKUP(CJ15,Anmeldung!$A$5:$E$204,5,FALSE)</f>
        <v>Ski</v>
      </c>
      <c r="CP15" s="3">
        <f t="shared" si="64"/>
        <v>44</v>
      </c>
      <c r="CQ15" s="64">
        <f t="shared" si="65"/>
        <v>44</v>
      </c>
      <c r="CR15" s="65" t="str">
        <f t="shared" si="66"/>
        <v/>
      </c>
      <c r="CS15">
        <f t="shared" si="14"/>
        <v>12</v>
      </c>
      <c r="CT15" t="str">
        <f t="shared" si="67"/>
        <v/>
      </c>
      <c r="CU15">
        <f t="shared" si="68"/>
        <v>20</v>
      </c>
      <c r="CV15">
        <f t="shared" si="79"/>
        <v>50</v>
      </c>
      <c r="CW15">
        <f t="shared" si="69"/>
        <v>25</v>
      </c>
      <c r="CZ15" s="3">
        <v>12</v>
      </c>
      <c r="DA15" s="3">
        <f t="shared" si="70"/>
        <v>39</v>
      </c>
      <c r="DB15" s="3" t="str">
        <f t="shared" si="71"/>
        <v>Schilli</v>
      </c>
      <c r="DC15" s="3" t="str">
        <f t="shared" si="72"/>
        <v>Felix</v>
      </c>
      <c r="DF15" s="3">
        <v>12</v>
      </c>
      <c r="DG15" s="3">
        <f t="shared" si="73"/>
        <v>4</v>
      </c>
      <c r="DH15" s="3" t="str">
        <f t="shared" si="74"/>
        <v>Richter</v>
      </c>
      <c r="DI15" s="3" t="str">
        <f t="shared" si="75"/>
        <v>Mike</v>
      </c>
    </row>
    <row r="16" spans="1:113" x14ac:dyDescent="0.3">
      <c r="A16">
        <f t="shared" si="15"/>
        <v>2000</v>
      </c>
      <c r="B16">
        <f t="shared" si="16"/>
        <v>1000</v>
      </c>
      <c r="C16">
        <f t="shared" si="17"/>
        <v>2000</v>
      </c>
      <c r="D16">
        <f t="shared" si="18"/>
        <v>1000</v>
      </c>
      <c r="E16">
        <f t="shared" si="19"/>
        <v>1000</v>
      </c>
      <c r="F16">
        <f t="shared" si="20"/>
        <v>0</v>
      </c>
      <c r="G16">
        <f t="shared" si="21"/>
        <v>0</v>
      </c>
      <c r="H16">
        <f t="shared" si="22"/>
        <v>0</v>
      </c>
      <c r="I16">
        <f t="shared" si="23"/>
        <v>0</v>
      </c>
      <c r="J16">
        <f t="shared" si="24"/>
        <v>0</v>
      </c>
      <c r="M16" s="3">
        <f t="shared" si="25"/>
        <v>13</v>
      </c>
      <c r="N16" s="3" t="str">
        <f t="shared" si="26"/>
        <v/>
      </c>
      <c r="O16" s="3">
        <f t="shared" si="27"/>
        <v>16</v>
      </c>
      <c r="P16" s="3" t="str">
        <f t="shared" si="28"/>
        <v/>
      </c>
      <c r="Q16" s="3" t="str">
        <f t="shared" si="29"/>
        <v/>
      </c>
      <c r="R16" s="3" t="str">
        <f t="shared" si="30"/>
        <v/>
      </c>
      <c r="S16" s="3" t="str">
        <f t="shared" si="31"/>
        <v/>
      </c>
      <c r="T16" s="3" t="str">
        <f t="shared" si="32"/>
        <v/>
      </c>
      <c r="U16" s="3" t="str">
        <f t="shared" si="33"/>
        <v/>
      </c>
      <c r="V16" s="3" t="str">
        <f t="shared" si="34"/>
        <v/>
      </c>
      <c r="Z16" s="20">
        <f>Qualifikation!AD17</f>
        <v>13</v>
      </c>
      <c r="AA16" s="21" t="str">
        <f>Qualifikation!AE17</f>
        <v>Kirchwehm</v>
      </c>
      <c r="AB16" s="21" t="str">
        <f>Qualifikation!AF17</f>
        <v>Kenta</v>
      </c>
      <c r="AC16" s="21" t="str">
        <f>Qualifikation!AG17</f>
        <v xml:space="preserve"> </v>
      </c>
      <c r="AD16" s="27">
        <v>2</v>
      </c>
      <c r="AE16" t="str">
        <f>IFERROR(VLOOKUP(1000,$A16:Z16,26,FALSE),"")</f>
        <v/>
      </c>
      <c r="AF16" s="20">
        <f t="shared" si="0"/>
        <v>14</v>
      </c>
      <c r="AG16" s="21" t="str">
        <f t="shared" si="35"/>
        <v>Kern</v>
      </c>
      <c r="AH16" s="21" t="str">
        <f t="shared" si="1"/>
        <v>Colin</v>
      </c>
      <c r="AI16" s="21" t="str">
        <f t="shared" si="36"/>
        <v xml:space="preserve"> </v>
      </c>
      <c r="AJ16" s="27">
        <v>1</v>
      </c>
      <c r="AK16">
        <f>IFERROR(VLOOKUP(1000,$B16:AF16,31,FALSE),"")</f>
        <v>14</v>
      </c>
      <c r="AL16" s="20">
        <f t="shared" si="2"/>
        <v>16</v>
      </c>
      <c r="AM16" s="21" t="str">
        <f t="shared" si="37"/>
        <v>Richter</v>
      </c>
      <c r="AN16" s="21" t="str">
        <f t="shared" si="3"/>
        <v>Tommy Lee</v>
      </c>
      <c r="AO16" s="21" t="str">
        <f t="shared" si="38"/>
        <v xml:space="preserve"> </v>
      </c>
      <c r="AP16" s="27">
        <v>2</v>
      </c>
      <c r="AQ16" t="str">
        <f t="shared" si="39"/>
        <v/>
      </c>
      <c r="AR16" s="20">
        <f t="shared" si="4"/>
        <v>38</v>
      </c>
      <c r="AS16" s="21" t="str">
        <f t="shared" si="5"/>
        <v>Schwer</v>
      </c>
      <c r="AT16" s="21" t="str">
        <f t="shared" si="6"/>
        <v>Mathias</v>
      </c>
      <c r="AU16" s="21" t="str">
        <f t="shared" si="76"/>
        <v>Madas</v>
      </c>
      <c r="AV16" s="27">
        <v>1</v>
      </c>
      <c r="AW16">
        <f t="shared" si="40"/>
        <v>38</v>
      </c>
      <c r="AX16">
        <f t="shared" si="41"/>
        <v>52</v>
      </c>
      <c r="AY16" t="str">
        <f t="shared" si="77"/>
        <v>Ganter</v>
      </c>
      <c r="AZ16" t="str">
        <f t="shared" si="42"/>
        <v>Mary</v>
      </c>
      <c r="BA16" t="str">
        <f t="shared" si="78"/>
        <v>Mary</v>
      </c>
      <c r="BB16" s="28">
        <v>1</v>
      </c>
      <c r="BC16">
        <f t="shared" si="43"/>
        <v>52</v>
      </c>
      <c r="BD16" s="20" t="str">
        <f t="shared" si="7"/>
        <v/>
      </c>
      <c r="BE16" s="21" t="str">
        <f t="shared" si="44"/>
        <v/>
      </c>
      <c r="BF16" s="21" t="str">
        <f t="shared" si="45"/>
        <v/>
      </c>
      <c r="BG16" s="21" t="str">
        <f t="shared" si="46"/>
        <v/>
      </c>
      <c r="BH16" s="27"/>
      <c r="BI16" t="str">
        <f t="shared" si="47"/>
        <v/>
      </c>
      <c r="BJ16" t="str">
        <f t="shared" si="8"/>
        <v/>
      </c>
      <c r="BK16" t="str">
        <f t="shared" si="48"/>
        <v/>
      </c>
      <c r="BL16" t="str">
        <f t="shared" si="49"/>
        <v/>
      </c>
      <c r="BM16" t="str">
        <f t="shared" si="50"/>
        <v/>
      </c>
      <c r="BN16" s="28"/>
      <c r="BO16" t="str">
        <f t="shared" si="51"/>
        <v/>
      </c>
      <c r="BP16" s="20" t="str">
        <f t="shared" si="9"/>
        <v/>
      </c>
      <c r="BQ16" s="21" t="str">
        <f t="shared" si="52"/>
        <v/>
      </c>
      <c r="BR16" s="21" t="str">
        <f t="shared" si="53"/>
        <v/>
      </c>
      <c r="BS16" s="21" t="str">
        <f t="shared" si="54"/>
        <v/>
      </c>
      <c r="BT16" s="27"/>
      <c r="BU16" t="str">
        <f t="shared" si="55"/>
        <v/>
      </c>
      <c r="BV16" t="str">
        <f t="shared" si="10"/>
        <v/>
      </c>
      <c r="BW16" t="str">
        <f t="shared" si="56"/>
        <v/>
      </c>
      <c r="BX16" t="str">
        <f t="shared" si="57"/>
        <v/>
      </c>
      <c r="BY16" t="str">
        <f t="shared" si="58"/>
        <v/>
      </c>
      <c r="BZ16" s="28"/>
      <c r="CA16" t="str">
        <f t="shared" si="59"/>
        <v/>
      </c>
      <c r="CB16" s="20" t="str">
        <f t="shared" si="60"/>
        <v/>
      </c>
      <c r="CC16" s="21" t="str">
        <f t="shared" si="61"/>
        <v/>
      </c>
      <c r="CD16" s="21" t="str">
        <f t="shared" si="62"/>
        <v/>
      </c>
      <c r="CE16" s="21" t="str">
        <f t="shared" si="63"/>
        <v/>
      </c>
      <c r="CF16" s="27"/>
      <c r="CI16" s="3">
        <v>13</v>
      </c>
      <c r="CJ16" s="3">
        <f t="shared" si="11"/>
        <v>48</v>
      </c>
      <c r="CK16" s="3" t="str">
        <f t="shared" si="12"/>
        <v>Hollerbach</v>
      </c>
      <c r="CL16" s="3" t="str">
        <f t="shared" si="13"/>
        <v>Tobi</v>
      </c>
      <c r="CM16" s="3" t="str">
        <f>VLOOKUP(CJ16,Anmeldung!$A$5:$E$204,5,FALSE)</f>
        <v>Snowboard</v>
      </c>
      <c r="CO16" s="63" t="str">
        <f>VLOOKUP(CJ16,Anmeldung!$A$5:$E$204,5,FALSE)</f>
        <v>Snowboard</v>
      </c>
      <c r="CP16" s="3">
        <f t="shared" si="64"/>
        <v>48</v>
      </c>
      <c r="CQ16" s="64" t="str">
        <f t="shared" si="65"/>
        <v/>
      </c>
      <c r="CR16" s="65">
        <f t="shared" si="66"/>
        <v>48</v>
      </c>
      <c r="CS16">
        <f t="shared" si="14"/>
        <v>13</v>
      </c>
      <c r="CT16" t="str">
        <f t="shared" si="67"/>
        <v/>
      </c>
      <c r="CU16">
        <f t="shared" si="68"/>
        <v>21</v>
      </c>
      <c r="CV16">
        <f t="shared" si="79"/>
        <v>59</v>
      </c>
      <c r="CW16">
        <f t="shared" si="69"/>
        <v>26</v>
      </c>
      <c r="CZ16" s="3">
        <v>13</v>
      </c>
      <c r="DA16" s="3">
        <f t="shared" si="70"/>
        <v>41</v>
      </c>
      <c r="DB16" s="3" t="str">
        <f t="shared" si="71"/>
        <v>Kuner</v>
      </c>
      <c r="DC16" s="3" t="str">
        <f t="shared" si="72"/>
        <v>Daniel</v>
      </c>
      <c r="DF16" s="3">
        <v>13</v>
      </c>
      <c r="DG16" s="3">
        <f t="shared" si="73"/>
        <v>8</v>
      </c>
      <c r="DH16" s="3" t="str">
        <f t="shared" si="74"/>
        <v>Pohl</v>
      </c>
      <c r="DI16" s="3" t="str">
        <f t="shared" si="75"/>
        <v>Danilo</v>
      </c>
    </row>
    <row r="17" spans="1:113" x14ac:dyDescent="0.3">
      <c r="A17">
        <f t="shared" si="15"/>
        <v>1000</v>
      </c>
      <c r="B17">
        <f t="shared" si="16"/>
        <v>1000</v>
      </c>
      <c r="C17">
        <f t="shared" si="17"/>
        <v>2000</v>
      </c>
      <c r="D17">
        <f t="shared" si="18"/>
        <v>2000</v>
      </c>
      <c r="E17">
        <f t="shared" si="19"/>
        <v>1000</v>
      </c>
      <c r="F17">
        <f t="shared" si="20"/>
        <v>0</v>
      </c>
      <c r="G17">
        <f t="shared" si="21"/>
        <v>0</v>
      </c>
      <c r="H17">
        <f t="shared" si="22"/>
        <v>0</v>
      </c>
      <c r="I17">
        <f t="shared" si="23"/>
        <v>0</v>
      </c>
      <c r="J17">
        <f t="shared" si="24"/>
        <v>0</v>
      </c>
      <c r="M17" s="3" t="str">
        <f t="shared" si="25"/>
        <v/>
      </c>
      <c r="N17" s="3" t="str">
        <f t="shared" si="26"/>
        <v/>
      </c>
      <c r="O17" s="3">
        <f t="shared" si="27"/>
        <v>17</v>
      </c>
      <c r="P17" s="3">
        <f t="shared" si="28"/>
        <v>39</v>
      </c>
      <c r="Q17" s="3" t="str">
        <f t="shared" si="29"/>
        <v/>
      </c>
      <c r="R17" s="3" t="str">
        <f t="shared" si="30"/>
        <v/>
      </c>
      <c r="S17" s="3" t="str">
        <f t="shared" si="31"/>
        <v/>
      </c>
      <c r="T17" s="3" t="str">
        <f t="shared" si="32"/>
        <v/>
      </c>
      <c r="U17" s="3" t="str">
        <f t="shared" si="33"/>
        <v/>
      </c>
      <c r="V17" s="3" t="str">
        <f t="shared" si="34"/>
        <v/>
      </c>
      <c r="Z17" s="20">
        <f>Qualifikation!AD18</f>
        <v>14</v>
      </c>
      <c r="AA17" s="21" t="str">
        <f>Qualifikation!AE18</f>
        <v>Kern</v>
      </c>
      <c r="AB17" s="21" t="str">
        <f>Qualifikation!AF18</f>
        <v>Colin</v>
      </c>
      <c r="AC17" s="21" t="str">
        <f>Qualifikation!AG18</f>
        <v xml:space="preserve"> </v>
      </c>
      <c r="AD17" s="27">
        <v>1</v>
      </c>
      <c r="AE17">
        <f>IFERROR(VLOOKUP(1000,$A17:Z17,26,FALSE),"")</f>
        <v>14</v>
      </c>
      <c r="AF17" s="20">
        <f t="shared" si="0"/>
        <v>15</v>
      </c>
      <c r="AG17" s="21" t="str">
        <f t="shared" si="35"/>
        <v>Pohl</v>
      </c>
      <c r="AH17" s="21" t="str">
        <f t="shared" si="1"/>
        <v>Florina</v>
      </c>
      <c r="AI17" s="21" t="str">
        <f t="shared" si="36"/>
        <v xml:space="preserve"> </v>
      </c>
      <c r="AJ17" s="27">
        <v>1</v>
      </c>
      <c r="AK17">
        <f>IFERROR(VLOOKUP(1000,$B17:AF17,31,FALSE),"")</f>
        <v>15</v>
      </c>
      <c r="AL17" s="20">
        <f t="shared" si="2"/>
        <v>17</v>
      </c>
      <c r="AM17" s="21" t="str">
        <f t="shared" si="37"/>
        <v>Kunerth</v>
      </c>
      <c r="AN17" s="21" t="str">
        <f t="shared" si="3"/>
        <v>Lilith</v>
      </c>
      <c r="AO17" s="21" t="str">
        <f t="shared" si="38"/>
        <v xml:space="preserve"> </v>
      </c>
      <c r="AP17" s="27">
        <v>2</v>
      </c>
      <c r="AQ17" t="str">
        <f t="shared" si="39"/>
        <v/>
      </c>
      <c r="AR17" s="20">
        <f t="shared" si="4"/>
        <v>39</v>
      </c>
      <c r="AS17" s="21" t="str">
        <f t="shared" si="5"/>
        <v>Schilli</v>
      </c>
      <c r="AT17" s="21" t="str">
        <f t="shared" si="6"/>
        <v>Felix</v>
      </c>
      <c r="AU17" s="21" t="str">
        <f t="shared" si="76"/>
        <v>Schelli</v>
      </c>
      <c r="AV17" s="27">
        <v>2</v>
      </c>
      <c r="AW17" t="str">
        <f t="shared" si="40"/>
        <v/>
      </c>
      <c r="AX17">
        <f t="shared" si="41"/>
        <v>56</v>
      </c>
      <c r="AY17" t="str">
        <f t="shared" si="77"/>
        <v>Ketterer</v>
      </c>
      <c r="AZ17" t="str">
        <f t="shared" si="42"/>
        <v>Andreas</v>
      </c>
      <c r="BA17" t="str">
        <f t="shared" si="78"/>
        <v xml:space="preserve"> </v>
      </c>
      <c r="BB17" s="28">
        <v>1</v>
      </c>
      <c r="BC17">
        <f t="shared" si="43"/>
        <v>56</v>
      </c>
      <c r="BD17" s="20" t="str">
        <f t="shared" si="7"/>
        <v/>
      </c>
      <c r="BE17" s="21" t="str">
        <f t="shared" si="44"/>
        <v/>
      </c>
      <c r="BF17" s="21" t="str">
        <f t="shared" si="45"/>
        <v/>
      </c>
      <c r="BG17" s="21" t="str">
        <f t="shared" si="46"/>
        <v/>
      </c>
      <c r="BH17" s="27"/>
      <c r="BI17" t="str">
        <f t="shared" si="47"/>
        <v/>
      </c>
      <c r="BJ17" t="str">
        <f t="shared" si="8"/>
        <v/>
      </c>
      <c r="BK17" t="str">
        <f t="shared" si="48"/>
        <v/>
      </c>
      <c r="BL17" t="str">
        <f t="shared" si="49"/>
        <v/>
      </c>
      <c r="BM17" t="str">
        <f t="shared" si="50"/>
        <v/>
      </c>
      <c r="BN17" s="28"/>
      <c r="BO17" t="str">
        <f t="shared" si="51"/>
        <v/>
      </c>
      <c r="BP17" s="20" t="str">
        <f t="shared" si="9"/>
        <v/>
      </c>
      <c r="BQ17" s="21" t="str">
        <f t="shared" si="52"/>
        <v/>
      </c>
      <c r="BR17" s="21" t="str">
        <f t="shared" si="53"/>
        <v/>
      </c>
      <c r="BS17" s="21" t="str">
        <f t="shared" si="54"/>
        <v/>
      </c>
      <c r="BT17" s="27"/>
      <c r="BU17" t="str">
        <f t="shared" si="55"/>
        <v/>
      </c>
      <c r="BV17" t="str">
        <f t="shared" si="10"/>
        <v/>
      </c>
      <c r="BW17" t="str">
        <f t="shared" si="56"/>
        <v/>
      </c>
      <c r="BX17" t="str">
        <f t="shared" si="57"/>
        <v/>
      </c>
      <c r="BY17" t="str">
        <f t="shared" si="58"/>
        <v/>
      </c>
      <c r="BZ17" s="28"/>
      <c r="CA17" t="str">
        <f t="shared" si="59"/>
        <v/>
      </c>
      <c r="CB17" s="20" t="str">
        <f t="shared" si="60"/>
        <v/>
      </c>
      <c r="CC17" s="21" t="str">
        <f t="shared" si="61"/>
        <v/>
      </c>
      <c r="CD17" s="21" t="str">
        <f t="shared" si="62"/>
        <v/>
      </c>
      <c r="CE17" s="21" t="str">
        <f t="shared" si="63"/>
        <v/>
      </c>
      <c r="CF17" s="27"/>
      <c r="CI17" s="3">
        <v>14</v>
      </c>
      <c r="CJ17" s="3">
        <f t="shared" si="11"/>
        <v>50</v>
      </c>
      <c r="CK17" s="3" t="str">
        <f t="shared" si="12"/>
        <v>Papst</v>
      </c>
      <c r="CL17" s="3" t="str">
        <f t="shared" si="13"/>
        <v>Daniel</v>
      </c>
      <c r="CM17" s="3" t="str">
        <f>VLOOKUP(CJ17,Anmeldung!$A$5:$E$204,5,FALSE)</f>
        <v>Ski</v>
      </c>
      <c r="CO17" s="63" t="str">
        <f>VLOOKUP(CJ17,Anmeldung!$A$5:$E$204,5,FALSE)</f>
        <v>Ski</v>
      </c>
      <c r="CP17" s="3">
        <f t="shared" si="64"/>
        <v>50</v>
      </c>
      <c r="CQ17" s="64">
        <f t="shared" si="65"/>
        <v>50</v>
      </c>
      <c r="CR17" s="65" t="str">
        <f t="shared" si="66"/>
        <v/>
      </c>
      <c r="CS17">
        <f t="shared" si="14"/>
        <v>14</v>
      </c>
      <c r="CT17" t="str">
        <f t="shared" si="67"/>
        <v/>
      </c>
      <c r="CU17">
        <f t="shared" si="68"/>
        <v>33</v>
      </c>
      <c r="CV17">
        <f t="shared" si="79"/>
        <v>17</v>
      </c>
      <c r="CW17">
        <f t="shared" si="69"/>
        <v>27</v>
      </c>
      <c r="CZ17" s="3">
        <v>14</v>
      </c>
      <c r="DA17" s="3">
        <f t="shared" si="70"/>
        <v>26</v>
      </c>
      <c r="DB17" s="3" t="str">
        <f t="shared" si="71"/>
        <v>Groß</v>
      </c>
      <c r="DC17" s="3" t="str">
        <f t="shared" si="72"/>
        <v>Nico</v>
      </c>
      <c r="DF17" s="3">
        <v>14</v>
      </c>
      <c r="DG17" s="3">
        <f t="shared" si="73"/>
        <v>11</v>
      </c>
      <c r="DH17" s="3" t="str">
        <f t="shared" si="74"/>
        <v>Wiesner</v>
      </c>
      <c r="DI17" s="3" t="str">
        <f t="shared" si="75"/>
        <v>Moritz</v>
      </c>
    </row>
    <row r="18" spans="1:113" x14ac:dyDescent="0.3">
      <c r="A18">
        <f t="shared" si="15"/>
        <v>1000</v>
      </c>
      <c r="B18">
        <f t="shared" si="16"/>
        <v>1000</v>
      </c>
      <c r="C18">
        <f t="shared" si="17"/>
        <v>1000</v>
      </c>
      <c r="D18">
        <f t="shared" si="18"/>
        <v>2000</v>
      </c>
      <c r="E18">
        <f t="shared" si="19"/>
        <v>2000</v>
      </c>
      <c r="F18">
        <f t="shared" si="20"/>
        <v>0</v>
      </c>
      <c r="G18">
        <f t="shared" si="21"/>
        <v>0</v>
      </c>
      <c r="H18">
        <f t="shared" si="22"/>
        <v>0</v>
      </c>
      <c r="I18">
        <f t="shared" si="23"/>
        <v>0</v>
      </c>
      <c r="J18">
        <f t="shared" si="24"/>
        <v>0</v>
      </c>
      <c r="M18" s="3" t="str">
        <f t="shared" si="25"/>
        <v/>
      </c>
      <c r="N18" s="3" t="str">
        <f t="shared" si="26"/>
        <v/>
      </c>
      <c r="O18" s="3" t="str">
        <f t="shared" si="27"/>
        <v/>
      </c>
      <c r="P18" s="3">
        <f t="shared" si="28"/>
        <v>41</v>
      </c>
      <c r="Q18" s="3">
        <f t="shared" si="29"/>
        <v>59</v>
      </c>
      <c r="R18" s="3" t="str">
        <f t="shared" si="30"/>
        <v/>
      </c>
      <c r="S18" s="3" t="str">
        <f t="shared" si="31"/>
        <v/>
      </c>
      <c r="T18" s="3" t="str">
        <f t="shared" si="32"/>
        <v/>
      </c>
      <c r="U18" s="3" t="str">
        <f t="shared" si="33"/>
        <v/>
      </c>
      <c r="V18" s="3" t="str">
        <f t="shared" si="34"/>
        <v/>
      </c>
      <c r="Z18" s="20">
        <f>Qualifikation!AD19</f>
        <v>15</v>
      </c>
      <c r="AA18" s="21" t="str">
        <f>Qualifikation!AE19</f>
        <v>Pohl</v>
      </c>
      <c r="AB18" s="21" t="str">
        <f>Qualifikation!AF19</f>
        <v>Florina</v>
      </c>
      <c r="AC18" s="21" t="str">
        <f>Qualifikation!AG19</f>
        <v xml:space="preserve"> </v>
      </c>
      <c r="AD18" s="27">
        <v>1</v>
      </c>
      <c r="AE18">
        <f>IFERROR(VLOOKUP(1000,$A18:Z18,26,FALSE),"")</f>
        <v>15</v>
      </c>
      <c r="AF18" s="20">
        <f t="shared" si="0"/>
        <v>16</v>
      </c>
      <c r="AG18" s="21" t="str">
        <f t="shared" si="35"/>
        <v>Richter</v>
      </c>
      <c r="AH18" s="21" t="str">
        <f t="shared" si="1"/>
        <v>Tommy Lee</v>
      </c>
      <c r="AI18" s="21" t="str">
        <f t="shared" si="36"/>
        <v xml:space="preserve"> </v>
      </c>
      <c r="AJ18" s="27">
        <v>1</v>
      </c>
      <c r="AK18">
        <f>IFERROR(VLOOKUP(1000,$B18:AF18,31,FALSE),"")</f>
        <v>16</v>
      </c>
      <c r="AL18" s="20">
        <f t="shared" si="2"/>
        <v>19</v>
      </c>
      <c r="AM18" s="21" t="str">
        <f t="shared" si="37"/>
        <v>Klausmann</v>
      </c>
      <c r="AN18" s="21" t="str">
        <f t="shared" si="3"/>
        <v>Björn</v>
      </c>
      <c r="AO18" s="21" t="str">
        <f t="shared" si="38"/>
        <v>Lause</v>
      </c>
      <c r="AP18" s="27">
        <v>1</v>
      </c>
      <c r="AQ18">
        <f t="shared" si="39"/>
        <v>19</v>
      </c>
      <c r="AR18" s="20">
        <f t="shared" si="4"/>
        <v>41</v>
      </c>
      <c r="AS18" s="21" t="str">
        <f t="shared" si="5"/>
        <v>Kuner</v>
      </c>
      <c r="AT18" s="21" t="str">
        <f t="shared" si="6"/>
        <v>Daniel</v>
      </c>
      <c r="AU18" s="21" t="str">
        <f t="shared" si="76"/>
        <v>Jacky</v>
      </c>
      <c r="AV18" s="27">
        <v>2</v>
      </c>
      <c r="AW18" t="str">
        <f t="shared" si="40"/>
        <v/>
      </c>
      <c r="AX18">
        <f t="shared" si="41"/>
        <v>59</v>
      </c>
      <c r="AY18" t="str">
        <f t="shared" si="77"/>
        <v>Maucher</v>
      </c>
      <c r="AZ18" t="str">
        <f t="shared" si="42"/>
        <v>Florian</v>
      </c>
      <c r="BA18" t="str">
        <f t="shared" si="78"/>
        <v>Mo</v>
      </c>
      <c r="BB18" s="28">
        <v>2</v>
      </c>
      <c r="BC18" t="str">
        <f t="shared" si="43"/>
        <v/>
      </c>
      <c r="BD18" s="20" t="str">
        <f t="shared" si="7"/>
        <v/>
      </c>
      <c r="BE18" s="21" t="str">
        <f t="shared" si="44"/>
        <v/>
      </c>
      <c r="BF18" s="21" t="str">
        <f t="shared" si="45"/>
        <v/>
      </c>
      <c r="BG18" s="21" t="str">
        <f t="shared" si="46"/>
        <v/>
      </c>
      <c r="BH18" s="27"/>
      <c r="BI18" t="str">
        <f t="shared" si="47"/>
        <v/>
      </c>
      <c r="BJ18" t="str">
        <f t="shared" si="8"/>
        <v/>
      </c>
      <c r="BK18" t="str">
        <f t="shared" si="48"/>
        <v/>
      </c>
      <c r="BL18" t="str">
        <f t="shared" si="49"/>
        <v/>
      </c>
      <c r="BM18" t="str">
        <f t="shared" si="50"/>
        <v/>
      </c>
      <c r="BN18" s="28"/>
      <c r="BO18" t="str">
        <f t="shared" si="51"/>
        <v/>
      </c>
      <c r="BP18" s="20" t="str">
        <f t="shared" si="9"/>
        <v/>
      </c>
      <c r="BQ18" s="21" t="str">
        <f t="shared" si="52"/>
        <v/>
      </c>
      <c r="BR18" s="21" t="str">
        <f t="shared" si="53"/>
        <v/>
      </c>
      <c r="BS18" s="21" t="str">
        <f t="shared" si="54"/>
        <v/>
      </c>
      <c r="BT18" s="27"/>
      <c r="BU18" t="str">
        <f t="shared" si="55"/>
        <v/>
      </c>
      <c r="BV18" t="str">
        <f t="shared" si="10"/>
        <v/>
      </c>
      <c r="BW18" t="str">
        <f t="shared" si="56"/>
        <v/>
      </c>
      <c r="BX18" t="str">
        <f t="shared" si="57"/>
        <v/>
      </c>
      <c r="BY18" t="str">
        <f t="shared" si="58"/>
        <v/>
      </c>
      <c r="BZ18" s="28"/>
      <c r="CA18" t="str">
        <f t="shared" si="59"/>
        <v/>
      </c>
      <c r="CB18" s="20" t="str">
        <f t="shared" si="60"/>
        <v/>
      </c>
      <c r="CC18" s="21" t="str">
        <f t="shared" si="61"/>
        <v/>
      </c>
      <c r="CD18" s="21" t="str">
        <f t="shared" si="62"/>
        <v/>
      </c>
      <c r="CE18" s="21" t="str">
        <f t="shared" si="63"/>
        <v/>
      </c>
      <c r="CF18" s="27"/>
      <c r="CI18" s="3">
        <v>15</v>
      </c>
      <c r="CJ18" s="3">
        <f t="shared" si="11"/>
        <v>59</v>
      </c>
      <c r="CK18" s="3" t="str">
        <f t="shared" si="12"/>
        <v>Maucher</v>
      </c>
      <c r="CL18" s="3" t="str">
        <f t="shared" si="13"/>
        <v>Florian</v>
      </c>
      <c r="CM18" s="3" t="str">
        <f>VLOOKUP(CJ18,Anmeldung!$A$5:$E$204,5,FALSE)</f>
        <v>Ski</v>
      </c>
      <c r="CO18" s="63" t="str">
        <f>VLOOKUP(CJ18,Anmeldung!$A$5:$E$204,5,FALSE)</f>
        <v>Ski</v>
      </c>
      <c r="CP18" s="3">
        <f t="shared" si="64"/>
        <v>59</v>
      </c>
      <c r="CQ18" s="64">
        <f t="shared" si="65"/>
        <v>59</v>
      </c>
      <c r="CR18" s="65" t="str">
        <f t="shared" si="66"/>
        <v/>
      </c>
      <c r="CS18">
        <f t="shared" si="14"/>
        <v>15</v>
      </c>
      <c r="CT18" t="str">
        <f t="shared" si="67"/>
        <v/>
      </c>
      <c r="CU18">
        <f t="shared" si="68"/>
        <v>34</v>
      </c>
      <c r="CV18">
        <f t="shared" si="79"/>
        <v>28</v>
      </c>
      <c r="CW18">
        <f t="shared" si="69"/>
        <v>28</v>
      </c>
      <c r="CZ18" s="3">
        <v>15</v>
      </c>
      <c r="DA18" s="3">
        <f t="shared" si="70"/>
        <v>27</v>
      </c>
      <c r="DB18" s="3" t="str">
        <f t="shared" si="71"/>
        <v>Radunz</v>
      </c>
      <c r="DC18" s="3" t="str">
        <f t="shared" si="72"/>
        <v>Florian</v>
      </c>
      <c r="DF18" s="3">
        <v>15</v>
      </c>
      <c r="DG18" s="3">
        <f t="shared" si="73"/>
        <v>15</v>
      </c>
      <c r="DH18" s="3" t="str">
        <f t="shared" si="74"/>
        <v>Pohl</v>
      </c>
      <c r="DI18" s="3" t="str">
        <f t="shared" si="75"/>
        <v>Florina</v>
      </c>
    </row>
    <row r="19" spans="1:113" x14ac:dyDescent="0.3">
      <c r="A19">
        <f t="shared" si="15"/>
        <v>1000</v>
      </c>
      <c r="B19">
        <f t="shared" si="16"/>
        <v>1000</v>
      </c>
      <c r="C19">
        <f t="shared" si="17"/>
        <v>1000</v>
      </c>
      <c r="D19">
        <f t="shared" si="18"/>
        <v>2000</v>
      </c>
      <c r="E19">
        <f t="shared" si="19"/>
        <v>0</v>
      </c>
      <c r="F19">
        <f t="shared" si="20"/>
        <v>0</v>
      </c>
      <c r="G19">
        <f t="shared" si="21"/>
        <v>0</v>
      </c>
      <c r="H19">
        <f t="shared" si="22"/>
        <v>0</v>
      </c>
      <c r="I19">
        <f t="shared" si="23"/>
        <v>0</v>
      </c>
      <c r="J19">
        <f t="shared" si="24"/>
        <v>0</v>
      </c>
      <c r="M19" s="3" t="str">
        <f t="shared" si="25"/>
        <v/>
      </c>
      <c r="N19" s="3" t="str">
        <f t="shared" si="26"/>
        <v/>
      </c>
      <c r="O19" s="3" t="str">
        <f t="shared" si="27"/>
        <v/>
      </c>
      <c r="P19" s="3">
        <f t="shared" si="28"/>
        <v>43</v>
      </c>
      <c r="Q19" s="3" t="str">
        <f t="shared" si="29"/>
        <v/>
      </c>
      <c r="R19" s="3" t="str">
        <f t="shared" si="30"/>
        <v/>
      </c>
      <c r="S19" s="3" t="str">
        <f t="shared" si="31"/>
        <v/>
      </c>
      <c r="T19" s="3" t="str">
        <f t="shared" si="32"/>
        <v/>
      </c>
      <c r="U19" s="3" t="str">
        <f t="shared" si="33"/>
        <v/>
      </c>
      <c r="V19" s="3" t="str">
        <f t="shared" si="34"/>
        <v/>
      </c>
      <c r="Z19" s="20">
        <f>Qualifikation!AD20</f>
        <v>16</v>
      </c>
      <c r="AA19" s="21" t="str">
        <f>Qualifikation!AE20</f>
        <v>Richter</v>
      </c>
      <c r="AB19" s="21" t="str">
        <f>Qualifikation!AF20</f>
        <v>Tommy Lee</v>
      </c>
      <c r="AC19" s="21" t="str">
        <f>Qualifikation!AG20</f>
        <v xml:space="preserve"> </v>
      </c>
      <c r="AD19" s="27">
        <v>1</v>
      </c>
      <c r="AE19">
        <f>IFERROR(VLOOKUP(1000,$A19:Z19,26,FALSE),"")</f>
        <v>16</v>
      </c>
      <c r="AF19" s="20">
        <f t="shared" si="0"/>
        <v>17</v>
      </c>
      <c r="AG19" s="21" t="str">
        <f t="shared" si="35"/>
        <v>Kunerth</v>
      </c>
      <c r="AH19" s="21" t="str">
        <f t="shared" si="1"/>
        <v>Lilith</v>
      </c>
      <c r="AI19" s="21" t="str">
        <f t="shared" si="36"/>
        <v xml:space="preserve"> </v>
      </c>
      <c r="AJ19" s="27">
        <v>1</v>
      </c>
      <c r="AK19">
        <f>IFERROR(VLOOKUP(1000,$B19:AF19,31,FALSE),"")</f>
        <v>17</v>
      </c>
      <c r="AL19" s="20">
        <f t="shared" si="2"/>
        <v>20</v>
      </c>
      <c r="AM19" s="21" t="str">
        <f t="shared" si="37"/>
        <v>Bensel</v>
      </c>
      <c r="AN19" s="21" t="str">
        <f t="shared" si="3"/>
        <v>Jochen</v>
      </c>
      <c r="AO19" s="21" t="str">
        <f t="shared" si="38"/>
        <v xml:space="preserve"> </v>
      </c>
      <c r="AP19" s="27">
        <v>1</v>
      </c>
      <c r="AQ19">
        <f t="shared" si="39"/>
        <v>20</v>
      </c>
      <c r="AR19" s="20">
        <f t="shared" si="4"/>
        <v>43</v>
      </c>
      <c r="AS19" s="21" t="str">
        <f t="shared" si="5"/>
        <v>Gibson</v>
      </c>
      <c r="AT19" s="21" t="str">
        <f t="shared" si="6"/>
        <v>Oliver</v>
      </c>
      <c r="AU19" s="21" t="str">
        <f t="shared" si="76"/>
        <v xml:space="preserve"> </v>
      </c>
      <c r="AV19" s="27">
        <v>2</v>
      </c>
      <c r="AW19" t="str">
        <f t="shared" si="40"/>
        <v/>
      </c>
      <c r="AX19" t="str">
        <f t="shared" si="41"/>
        <v/>
      </c>
      <c r="AY19" t="str">
        <f t="shared" si="77"/>
        <v/>
      </c>
      <c r="AZ19" t="str">
        <f t="shared" si="42"/>
        <v/>
      </c>
      <c r="BA19" t="str">
        <f t="shared" si="78"/>
        <v/>
      </c>
      <c r="BB19" s="28"/>
      <c r="BC19" t="str">
        <f t="shared" si="43"/>
        <v/>
      </c>
      <c r="BD19" s="20" t="str">
        <f t="shared" si="7"/>
        <v/>
      </c>
      <c r="BE19" s="21" t="str">
        <f t="shared" si="44"/>
        <v/>
      </c>
      <c r="BF19" s="21" t="str">
        <f t="shared" si="45"/>
        <v/>
      </c>
      <c r="BG19" s="21" t="str">
        <f t="shared" si="46"/>
        <v/>
      </c>
      <c r="BH19" s="27"/>
      <c r="BI19" t="str">
        <f t="shared" si="47"/>
        <v/>
      </c>
      <c r="BJ19" t="str">
        <f t="shared" si="8"/>
        <v/>
      </c>
      <c r="BK19" t="str">
        <f t="shared" si="48"/>
        <v/>
      </c>
      <c r="BL19" t="str">
        <f t="shared" si="49"/>
        <v/>
      </c>
      <c r="BM19" t="str">
        <f t="shared" si="50"/>
        <v/>
      </c>
      <c r="BN19" s="28"/>
      <c r="BO19" t="str">
        <f t="shared" si="51"/>
        <v/>
      </c>
      <c r="BP19" s="20" t="str">
        <f t="shared" si="9"/>
        <v/>
      </c>
      <c r="BQ19" s="21" t="str">
        <f t="shared" si="52"/>
        <v/>
      </c>
      <c r="BR19" s="21" t="str">
        <f t="shared" si="53"/>
        <v/>
      </c>
      <c r="BS19" s="21" t="str">
        <f t="shared" si="54"/>
        <v/>
      </c>
      <c r="BT19" s="27"/>
      <c r="BU19" t="str">
        <f t="shared" si="55"/>
        <v/>
      </c>
      <c r="BV19" t="str">
        <f t="shared" si="10"/>
        <v/>
      </c>
      <c r="BW19" t="str">
        <f t="shared" si="56"/>
        <v/>
      </c>
      <c r="BX19" t="str">
        <f t="shared" si="57"/>
        <v/>
      </c>
      <c r="BY19" t="str">
        <f t="shared" si="58"/>
        <v/>
      </c>
      <c r="BZ19" s="28"/>
      <c r="CA19" t="str">
        <f t="shared" si="59"/>
        <v/>
      </c>
      <c r="CB19" s="20" t="str">
        <f t="shared" si="60"/>
        <v/>
      </c>
      <c r="CC19" s="21" t="str">
        <f t="shared" si="61"/>
        <v/>
      </c>
      <c r="CD19" s="21" t="str">
        <f t="shared" si="62"/>
        <v/>
      </c>
      <c r="CE19" s="21" t="str">
        <f t="shared" si="63"/>
        <v/>
      </c>
      <c r="CF19" s="27"/>
      <c r="CI19" s="3">
        <v>16</v>
      </c>
      <c r="CJ19" s="3">
        <f t="shared" si="11"/>
        <v>6</v>
      </c>
      <c r="CK19" s="3" t="str">
        <f t="shared" si="12"/>
        <v>Finkbeiner</v>
      </c>
      <c r="CL19" s="3" t="str">
        <f t="shared" si="13"/>
        <v>Felix</v>
      </c>
      <c r="CM19" s="3" t="str">
        <f>VLOOKUP(CJ19,Anmeldung!$A$5:$E$204,5,FALSE)</f>
        <v>Snowboard</v>
      </c>
      <c r="CO19" s="63" t="str">
        <f>VLOOKUP(CJ19,Anmeldung!$A$5:$E$204,5,FALSE)</f>
        <v>Snowboard</v>
      </c>
      <c r="CP19" s="3">
        <f t="shared" si="64"/>
        <v>6</v>
      </c>
      <c r="CQ19" s="64" t="str">
        <f t="shared" si="65"/>
        <v/>
      </c>
      <c r="CR19" s="65">
        <f t="shared" si="66"/>
        <v>6</v>
      </c>
      <c r="CS19">
        <f t="shared" si="14"/>
        <v>16</v>
      </c>
      <c r="CT19" t="str">
        <f t="shared" si="67"/>
        <v/>
      </c>
      <c r="CU19">
        <f t="shared" si="68"/>
        <v>35</v>
      </c>
      <c r="CV19">
        <f t="shared" si="79"/>
        <v>29</v>
      </c>
      <c r="CW19">
        <f t="shared" si="69"/>
        <v>29</v>
      </c>
      <c r="CZ19" s="3">
        <v>16</v>
      </c>
      <c r="DA19" s="3">
        <f t="shared" si="70"/>
        <v>29</v>
      </c>
      <c r="DB19" s="3" t="str">
        <f t="shared" si="71"/>
        <v>Landmesser</v>
      </c>
      <c r="DC19" s="3" t="str">
        <f t="shared" si="72"/>
        <v>Manuel</v>
      </c>
      <c r="DF19" s="3">
        <v>16</v>
      </c>
      <c r="DG19" s="3">
        <f t="shared" si="73"/>
        <v>16</v>
      </c>
      <c r="DH19" s="3" t="str">
        <f t="shared" si="74"/>
        <v>Richter</v>
      </c>
      <c r="DI19" s="3" t="str">
        <f t="shared" si="75"/>
        <v>Tommy Lee</v>
      </c>
    </row>
    <row r="20" spans="1:113" x14ac:dyDescent="0.3">
      <c r="A20">
        <f t="shared" si="15"/>
        <v>1000</v>
      </c>
      <c r="B20">
        <f t="shared" si="16"/>
        <v>1000</v>
      </c>
      <c r="C20">
        <f t="shared" si="17"/>
        <v>1000</v>
      </c>
      <c r="D20">
        <f t="shared" si="18"/>
        <v>1000</v>
      </c>
      <c r="E20">
        <f t="shared" si="19"/>
        <v>0</v>
      </c>
      <c r="F20">
        <f t="shared" si="20"/>
        <v>0</v>
      </c>
      <c r="G20">
        <f t="shared" si="21"/>
        <v>0</v>
      </c>
      <c r="H20">
        <f t="shared" si="22"/>
        <v>0</v>
      </c>
      <c r="I20">
        <f t="shared" si="23"/>
        <v>0</v>
      </c>
      <c r="J20">
        <f t="shared" si="24"/>
        <v>0</v>
      </c>
      <c r="M20" s="3" t="str">
        <f t="shared" si="25"/>
        <v/>
      </c>
      <c r="N20" s="3" t="str">
        <f t="shared" si="26"/>
        <v/>
      </c>
      <c r="O20" s="3" t="str">
        <f t="shared" si="27"/>
        <v/>
      </c>
      <c r="P20" s="3" t="str">
        <f t="shared" si="28"/>
        <v/>
      </c>
      <c r="Q20" s="3" t="str">
        <f t="shared" si="29"/>
        <v/>
      </c>
      <c r="R20" s="3" t="str">
        <f t="shared" si="30"/>
        <v/>
      </c>
      <c r="S20" s="3" t="str">
        <f t="shared" si="31"/>
        <v/>
      </c>
      <c r="T20" s="3" t="str">
        <f t="shared" si="32"/>
        <v/>
      </c>
      <c r="U20" s="3" t="str">
        <f t="shared" si="33"/>
        <v/>
      </c>
      <c r="V20" s="3" t="str">
        <f t="shared" si="34"/>
        <v/>
      </c>
      <c r="Z20" s="20">
        <f>Qualifikation!AD21</f>
        <v>17</v>
      </c>
      <c r="AA20" s="21" t="str">
        <f>Qualifikation!AE21</f>
        <v>Kunerth</v>
      </c>
      <c r="AB20" s="21" t="str">
        <f>Qualifikation!AF21</f>
        <v>Lilith</v>
      </c>
      <c r="AC20" s="21" t="str">
        <f>Qualifikation!AG21</f>
        <v xml:space="preserve"> </v>
      </c>
      <c r="AD20" s="27">
        <v>1</v>
      </c>
      <c r="AE20">
        <f>IFERROR(VLOOKUP(1000,$A20:Z20,26,FALSE),"")</f>
        <v>17</v>
      </c>
      <c r="AF20" s="20">
        <f t="shared" si="0"/>
        <v>19</v>
      </c>
      <c r="AG20" s="21" t="str">
        <f t="shared" si="35"/>
        <v>Klausmann</v>
      </c>
      <c r="AH20" s="21" t="str">
        <f t="shared" si="1"/>
        <v>Björn</v>
      </c>
      <c r="AI20" s="21" t="str">
        <f t="shared" si="36"/>
        <v>Lause</v>
      </c>
      <c r="AJ20" s="27">
        <v>1</v>
      </c>
      <c r="AK20">
        <f>IFERROR(VLOOKUP(1000,$B20:AF20,31,FALSE),"")</f>
        <v>19</v>
      </c>
      <c r="AL20" s="20">
        <f t="shared" si="2"/>
        <v>21</v>
      </c>
      <c r="AM20" s="21" t="str">
        <f t="shared" si="37"/>
        <v xml:space="preserve">Scherzinger </v>
      </c>
      <c r="AN20" s="21" t="str">
        <f t="shared" si="3"/>
        <v>Frank</v>
      </c>
      <c r="AO20" s="21" t="str">
        <f t="shared" si="38"/>
        <v xml:space="preserve"> </v>
      </c>
      <c r="AP20" s="27">
        <v>1</v>
      </c>
      <c r="AQ20">
        <f t="shared" si="39"/>
        <v>21</v>
      </c>
      <c r="AR20" s="20">
        <f t="shared" si="4"/>
        <v>44</v>
      </c>
      <c r="AS20" s="21" t="str">
        <f t="shared" si="5"/>
        <v>Kaltenbach</v>
      </c>
      <c r="AT20" s="21" t="str">
        <f t="shared" si="6"/>
        <v>Andreas</v>
      </c>
      <c r="AU20" s="21" t="str">
        <f t="shared" si="76"/>
        <v xml:space="preserve"> </v>
      </c>
      <c r="AV20" s="27">
        <v>1</v>
      </c>
      <c r="AW20">
        <f t="shared" si="40"/>
        <v>44</v>
      </c>
      <c r="AX20" t="str">
        <f t="shared" si="41"/>
        <v/>
      </c>
      <c r="AY20" t="str">
        <f t="shared" si="77"/>
        <v/>
      </c>
      <c r="AZ20" t="str">
        <f t="shared" si="42"/>
        <v/>
      </c>
      <c r="BA20" t="str">
        <f t="shared" si="78"/>
        <v/>
      </c>
      <c r="BB20" s="28"/>
      <c r="BC20" t="str">
        <f t="shared" si="43"/>
        <v/>
      </c>
      <c r="BD20" s="20" t="str">
        <f t="shared" si="7"/>
        <v/>
      </c>
      <c r="BE20" s="21" t="str">
        <f t="shared" si="44"/>
        <v/>
      </c>
      <c r="BF20" s="21" t="str">
        <f t="shared" si="45"/>
        <v/>
      </c>
      <c r="BG20" s="21" t="str">
        <f t="shared" si="46"/>
        <v/>
      </c>
      <c r="BH20" s="27"/>
      <c r="BI20" t="str">
        <f t="shared" si="47"/>
        <v/>
      </c>
      <c r="BJ20" t="str">
        <f t="shared" si="8"/>
        <v/>
      </c>
      <c r="BK20" t="str">
        <f t="shared" si="48"/>
        <v/>
      </c>
      <c r="BL20" t="str">
        <f t="shared" si="49"/>
        <v/>
      </c>
      <c r="BM20" t="str">
        <f t="shared" si="50"/>
        <v/>
      </c>
      <c r="BN20" s="28"/>
      <c r="BO20" t="str">
        <f t="shared" si="51"/>
        <v/>
      </c>
      <c r="BP20" s="20" t="str">
        <f t="shared" si="9"/>
        <v/>
      </c>
      <c r="BQ20" s="21" t="str">
        <f t="shared" si="52"/>
        <v/>
      </c>
      <c r="BR20" s="21" t="str">
        <f t="shared" si="53"/>
        <v/>
      </c>
      <c r="BS20" s="21" t="str">
        <f t="shared" si="54"/>
        <v/>
      </c>
      <c r="BT20" s="27"/>
      <c r="BU20" t="str">
        <f t="shared" si="55"/>
        <v/>
      </c>
      <c r="BV20" t="str">
        <f t="shared" si="10"/>
        <v/>
      </c>
      <c r="BW20" t="str">
        <f t="shared" si="56"/>
        <v/>
      </c>
      <c r="BX20" t="str">
        <f t="shared" si="57"/>
        <v/>
      </c>
      <c r="BY20" t="str">
        <f t="shared" si="58"/>
        <v/>
      </c>
      <c r="BZ20" s="28"/>
      <c r="CA20" t="str">
        <f t="shared" si="59"/>
        <v/>
      </c>
      <c r="CB20" s="20" t="str">
        <f t="shared" si="60"/>
        <v/>
      </c>
      <c r="CC20" s="21" t="str">
        <f t="shared" si="61"/>
        <v/>
      </c>
      <c r="CD20" s="21" t="str">
        <f t="shared" si="62"/>
        <v/>
      </c>
      <c r="CE20" s="21" t="str">
        <f t="shared" si="63"/>
        <v/>
      </c>
      <c r="CF20" s="27"/>
      <c r="CI20" s="3">
        <v>17</v>
      </c>
      <c r="CJ20" s="3">
        <f t="shared" si="11"/>
        <v>14</v>
      </c>
      <c r="CK20" s="3" t="str">
        <f t="shared" si="12"/>
        <v>Kern</v>
      </c>
      <c r="CL20" s="3" t="str">
        <f t="shared" si="13"/>
        <v>Colin</v>
      </c>
      <c r="CM20" s="3" t="str">
        <f>VLOOKUP(CJ20,Anmeldung!$A$5:$E$204,5,FALSE)</f>
        <v>Snowboard</v>
      </c>
      <c r="CO20" s="63" t="str">
        <f>VLOOKUP(CJ20,Anmeldung!$A$5:$E$204,5,FALSE)</f>
        <v>Snowboard</v>
      </c>
      <c r="CP20" s="3">
        <f t="shared" si="64"/>
        <v>14</v>
      </c>
      <c r="CQ20" s="64" t="str">
        <f t="shared" si="65"/>
        <v/>
      </c>
      <c r="CR20" s="65">
        <f t="shared" si="66"/>
        <v>14</v>
      </c>
      <c r="CS20">
        <f t="shared" si="14"/>
        <v>17</v>
      </c>
      <c r="CT20" t="str">
        <f t="shared" si="67"/>
        <v/>
      </c>
      <c r="CU20">
        <f t="shared" si="68"/>
        <v>39</v>
      </c>
      <c r="CV20">
        <f t="shared" si="79"/>
        <v>30</v>
      </c>
      <c r="CW20">
        <f t="shared" si="69"/>
        <v>30</v>
      </c>
      <c r="CZ20" s="3">
        <v>17</v>
      </c>
      <c r="DA20" s="3">
        <f t="shared" si="70"/>
        <v>45</v>
      </c>
      <c r="DB20" s="3" t="str">
        <f t="shared" si="71"/>
        <v>Sauter</v>
      </c>
      <c r="DC20" s="3" t="str">
        <f t="shared" si="72"/>
        <v>Felix</v>
      </c>
      <c r="DF20" s="3">
        <v>17</v>
      </c>
      <c r="DG20" s="3">
        <f t="shared" si="73"/>
        <v>17</v>
      </c>
      <c r="DH20" s="3" t="str">
        <f t="shared" si="74"/>
        <v>Kunerth</v>
      </c>
      <c r="DI20" s="3" t="str">
        <f t="shared" si="75"/>
        <v>Lilith</v>
      </c>
    </row>
    <row r="21" spans="1:113" x14ac:dyDescent="0.3">
      <c r="A21">
        <f t="shared" si="15"/>
        <v>1000</v>
      </c>
      <c r="B21">
        <f t="shared" si="16"/>
        <v>1000</v>
      </c>
      <c r="C21">
        <f t="shared" si="17"/>
        <v>1000</v>
      </c>
      <c r="D21">
        <f t="shared" si="18"/>
        <v>1000</v>
      </c>
      <c r="E21">
        <f t="shared" si="19"/>
        <v>0</v>
      </c>
      <c r="F21">
        <f t="shared" si="20"/>
        <v>0</v>
      </c>
      <c r="G21">
        <f t="shared" si="21"/>
        <v>0</v>
      </c>
      <c r="H21">
        <f t="shared" si="22"/>
        <v>0</v>
      </c>
      <c r="I21">
        <f t="shared" si="23"/>
        <v>0</v>
      </c>
      <c r="J21">
        <f t="shared" si="24"/>
        <v>0</v>
      </c>
      <c r="M21" s="3" t="str">
        <f t="shared" si="25"/>
        <v/>
      </c>
      <c r="N21" s="3" t="str">
        <f t="shared" si="26"/>
        <v/>
      </c>
      <c r="O21" s="3" t="str">
        <f t="shared" si="27"/>
        <v/>
      </c>
      <c r="P21" s="3" t="str">
        <f t="shared" si="28"/>
        <v/>
      </c>
      <c r="Q21" s="3" t="str">
        <f t="shared" si="29"/>
        <v/>
      </c>
      <c r="R21" s="3" t="str">
        <f t="shared" si="30"/>
        <v/>
      </c>
      <c r="S21" s="3" t="str">
        <f t="shared" si="31"/>
        <v/>
      </c>
      <c r="T21" s="3" t="str">
        <f t="shared" si="32"/>
        <v/>
      </c>
      <c r="U21" s="3" t="str">
        <f t="shared" si="33"/>
        <v/>
      </c>
      <c r="V21" s="3" t="str">
        <f t="shared" si="34"/>
        <v/>
      </c>
      <c r="Z21" s="20">
        <f>Qualifikation!AD22</f>
        <v>19</v>
      </c>
      <c r="AA21" s="21" t="str">
        <f>Qualifikation!AE22</f>
        <v>Klausmann</v>
      </c>
      <c r="AB21" s="21" t="str">
        <f>Qualifikation!AF22</f>
        <v>Björn</v>
      </c>
      <c r="AC21" s="21" t="str">
        <f>Qualifikation!AG22</f>
        <v>Lause</v>
      </c>
      <c r="AD21" s="27">
        <v>1</v>
      </c>
      <c r="AE21">
        <f>IFERROR(VLOOKUP(1000,$A21:Z21,26,FALSE),"")</f>
        <v>19</v>
      </c>
      <c r="AF21" s="20">
        <f t="shared" si="0"/>
        <v>20</v>
      </c>
      <c r="AG21" s="21" t="str">
        <f t="shared" si="35"/>
        <v>Bensel</v>
      </c>
      <c r="AH21" s="21" t="str">
        <f t="shared" si="1"/>
        <v>Jochen</v>
      </c>
      <c r="AI21" s="21" t="str">
        <f t="shared" si="36"/>
        <v xml:space="preserve"> </v>
      </c>
      <c r="AJ21" s="27">
        <v>1</v>
      </c>
      <c r="AK21">
        <f>IFERROR(VLOOKUP(1000,$B21:AF21,31,FALSE),"")</f>
        <v>20</v>
      </c>
      <c r="AL21" s="20">
        <f t="shared" si="2"/>
        <v>22</v>
      </c>
      <c r="AM21" s="21" t="str">
        <f t="shared" si="37"/>
        <v xml:space="preserve">Renner </v>
      </c>
      <c r="AN21" s="21" t="str">
        <f t="shared" si="3"/>
        <v>Dennis</v>
      </c>
      <c r="AO21" s="21" t="str">
        <f t="shared" si="38"/>
        <v xml:space="preserve"> </v>
      </c>
      <c r="AP21" s="27">
        <v>1</v>
      </c>
      <c r="AQ21">
        <f t="shared" si="39"/>
        <v>22</v>
      </c>
      <c r="AR21" s="20">
        <f t="shared" si="4"/>
        <v>48</v>
      </c>
      <c r="AS21" s="21" t="str">
        <f t="shared" si="5"/>
        <v>Hollerbach</v>
      </c>
      <c r="AT21" s="21" t="str">
        <f t="shared" si="6"/>
        <v>Tobi</v>
      </c>
      <c r="AU21" s="21" t="str">
        <f t="shared" si="76"/>
        <v>Holli</v>
      </c>
      <c r="AV21" s="27">
        <v>1</v>
      </c>
      <c r="AW21">
        <f t="shared" si="40"/>
        <v>48</v>
      </c>
      <c r="AX21" t="str">
        <f t="shared" si="41"/>
        <v/>
      </c>
      <c r="AY21" t="str">
        <f t="shared" si="77"/>
        <v/>
      </c>
      <c r="AZ21" t="str">
        <f t="shared" si="42"/>
        <v/>
      </c>
      <c r="BA21" t="str">
        <f t="shared" si="78"/>
        <v/>
      </c>
      <c r="BB21" s="28"/>
      <c r="BC21" t="str">
        <f t="shared" si="43"/>
        <v/>
      </c>
      <c r="BD21" s="20" t="str">
        <f t="shared" si="7"/>
        <v/>
      </c>
      <c r="BE21" s="21" t="str">
        <f t="shared" si="44"/>
        <v/>
      </c>
      <c r="BF21" s="21" t="str">
        <f t="shared" si="45"/>
        <v/>
      </c>
      <c r="BG21" s="21" t="str">
        <f t="shared" si="46"/>
        <v/>
      </c>
      <c r="BH21" s="27"/>
      <c r="BI21" t="str">
        <f t="shared" si="47"/>
        <v/>
      </c>
      <c r="BJ21" t="str">
        <f t="shared" si="8"/>
        <v/>
      </c>
      <c r="BK21" t="str">
        <f t="shared" si="48"/>
        <v/>
      </c>
      <c r="BL21" t="str">
        <f t="shared" si="49"/>
        <v/>
      </c>
      <c r="BM21" t="str">
        <f t="shared" si="50"/>
        <v/>
      </c>
      <c r="BN21" s="28"/>
      <c r="BO21" t="str">
        <f t="shared" si="51"/>
        <v/>
      </c>
      <c r="BP21" s="20" t="str">
        <f t="shared" si="9"/>
        <v/>
      </c>
      <c r="BQ21" s="21" t="str">
        <f t="shared" si="52"/>
        <v/>
      </c>
      <c r="BR21" s="21" t="str">
        <f t="shared" si="53"/>
        <v/>
      </c>
      <c r="BS21" s="21" t="str">
        <f t="shared" si="54"/>
        <v/>
      </c>
      <c r="BT21" s="27"/>
      <c r="BU21" t="str">
        <f t="shared" si="55"/>
        <v/>
      </c>
      <c r="BV21" t="str">
        <f t="shared" si="10"/>
        <v/>
      </c>
      <c r="BW21" t="str">
        <f t="shared" si="56"/>
        <v/>
      </c>
      <c r="BX21" t="str">
        <f t="shared" si="57"/>
        <v/>
      </c>
      <c r="BY21" t="str">
        <f t="shared" si="58"/>
        <v/>
      </c>
      <c r="BZ21" s="28"/>
      <c r="CA21" t="str">
        <f t="shared" si="59"/>
        <v/>
      </c>
      <c r="CB21" s="20" t="str">
        <f t="shared" si="60"/>
        <v/>
      </c>
      <c r="CC21" s="21" t="str">
        <f t="shared" si="61"/>
        <v/>
      </c>
      <c r="CD21" s="21" t="str">
        <f t="shared" si="62"/>
        <v/>
      </c>
      <c r="CE21" s="21" t="str">
        <f t="shared" si="63"/>
        <v/>
      </c>
      <c r="CF21" s="27"/>
      <c r="CI21" s="3">
        <v>18</v>
      </c>
      <c r="CJ21" s="3">
        <f t="shared" si="11"/>
        <v>20</v>
      </c>
      <c r="CK21" s="3" t="str">
        <f t="shared" si="12"/>
        <v>Bensel</v>
      </c>
      <c r="CL21" s="3" t="str">
        <f t="shared" si="13"/>
        <v>Jochen</v>
      </c>
      <c r="CM21" s="3" t="str">
        <f>VLOOKUP(CJ21,Anmeldung!$A$5:$E$204,5,FALSE)</f>
        <v>Ski</v>
      </c>
      <c r="CO21" s="63" t="str">
        <f>VLOOKUP(CJ21,Anmeldung!$A$5:$E$204,5,FALSE)</f>
        <v>Ski</v>
      </c>
      <c r="CP21" s="3">
        <f t="shared" si="64"/>
        <v>20</v>
      </c>
      <c r="CQ21" s="64">
        <f t="shared" si="65"/>
        <v>20</v>
      </c>
      <c r="CR21" s="65" t="str">
        <f t="shared" si="66"/>
        <v/>
      </c>
      <c r="CS21">
        <f t="shared" si="14"/>
        <v>18</v>
      </c>
      <c r="CT21" t="str">
        <f t="shared" si="67"/>
        <v/>
      </c>
      <c r="CU21">
        <f t="shared" si="68"/>
        <v>42</v>
      </c>
      <c r="CV21" t="str">
        <f t="shared" si="79"/>
        <v/>
      </c>
      <c r="CW21">
        <f t="shared" si="69"/>
        <v>31</v>
      </c>
      <c r="CZ21" s="3">
        <v>18</v>
      </c>
      <c r="DA21" s="3">
        <f t="shared" si="70"/>
        <v>51</v>
      </c>
      <c r="DB21" s="3" t="str">
        <f t="shared" si="71"/>
        <v>Matt</v>
      </c>
      <c r="DC21" s="3" t="str">
        <f t="shared" si="72"/>
        <v>Sebastian</v>
      </c>
      <c r="DF21" s="3">
        <v>18</v>
      </c>
      <c r="DG21" s="3">
        <f t="shared" si="73"/>
        <v>23</v>
      </c>
      <c r="DH21" s="3" t="str">
        <f t="shared" si="74"/>
        <v>Damhardt</v>
      </c>
      <c r="DI21" s="3" t="str">
        <f t="shared" si="75"/>
        <v>Huber</v>
      </c>
    </row>
    <row r="22" spans="1:113" x14ac:dyDescent="0.3">
      <c r="A22">
        <f t="shared" si="15"/>
        <v>1000</v>
      </c>
      <c r="B22">
        <f t="shared" si="16"/>
        <v>1000</v>
      </c>
      <c r="C22">
        <f t="shared" si="17"/>
        <v>2000</v>
      </c>
      <c r="D22">
        <f t="shared" si="18"/>
        <v>1000</v>
      </c>
      <c r="E22">
        <f t="shared" si="19"/>
        <v>0</v>
      </c>
      <c r="F22">
        <f t="shared" si="20"/>
        <v>0</v>
      </c>
      <c r="G22">
        <f t="shared" si="21"/>
        <v>0</v>
      </c>
      <c r="H22">
        <f t="shared" si="22"/>
        <v>0</v>
      </c>
      <c r="I22">
        <f t="shared" si="23"/>
        <v>0</v>
      </c>
      <c r="J22">
        <f t="shared" si="24"/>
        <v>0</v>
      </c>
      <c r="M22" s="3" t="str">
        <f t="shared" si="25"/>
        <v/>
      </c>
      <c r="N22" s="3" t="str">
        <f t="shared" si="26"/>
        <v/>
      </c>
      <c r="O22" s="3">
        <f t="shared" si="27"/>
        <v>23</v>
      </c>
      <c r="P22" s="3" t="str">
        <f t="shared" si="28"/>
        <v/>
      </c>
      <c r="Q22" s="3" t="str">
        <f t="shared" si="29"/>
        <v/>
      </c>
      <c r="R22" s="3" t="str">
        <f t="shared" si="30"/>
        <v/>
      </c>
      <c r="S22" s="3" t="str">
        <f t="shared" si="31"/>
        <v/>
      </c>
      <c r="T22" s="3" t="str">
        <f t="shared" si="32"/>
        <v/>
      </c>
      <c r="U22" s="3" t="str">
        <f t="shared" si="33"/>
        <v/>
      </c>
      <c r="V22" s="3" t="str">
        <f t="shared" si="34"/>
        <v/>
      </c>
      <c r="Z22" s="20">
        <f>Qualifikation!AD23</f>
        <v>20</v>
      </c>
      <c r="AA22" s="21" t="str">
        <f>Qualifikation!AE23</f>
        <v>Bensel</v>
      </c>
      <c r="AB22" s="21" t="str">
        <f>Qualifikation!AF23</f>
        <v>Jochen</v>
      </c>
      <c r="AC22" s="21" t="str">
        <f>Qualifikation!AG23</f>
        <v xml:space="preserve"> </v>
      </c>
      <c r="AD22" s="27">
        <v>1</v>
      </c>
      <c r="AE22">
        <f>IFERROR(VLOOKUP(1000,$A22:Z22,26,FALSE),"")</f>
        <v>20</v>
      </c>
      <c r="AF22" s="20">
        <f t="shared" si="0"/>
        <v>21</v>
      </c>
      <c r="AG22" s="21" t="str">
        <f t="shared" si="35"/>
        <v xml:space="preserve">Scherzinger </v>
      </c>
      <c r="AH22" s="21" t="str">
        <f t="shared" si="1"/>
        <v>Frank</v>
      </c>
      <c r="AI22" s="21" t="str">
        <f t="shared" si="36"/>
        <v xml:space="preserve"> </v>
      </c>
      <c r="AJ22" s="27">
        <v>1</v>
      </c>
      <c r="AK22">
        <f>IFERROR(VLOOKUP(1000,$B22:AF22,31,FALSE),"")</f>
        <v>21</v>
      </c>
      <c r="AL22" s="20">
        <f t="shared" si="2"/>
        <v>23</v>
      </c>
      <c r="AM22" s="21" t="str">
        <f t="shared" si="37"/>
        <v>Damhardt</v>
      </c>
      <c r="AN22" s="21" t="str">
        <f t="shared" si="3"/>
        <v>Huber</v>
      </c>
      <c r="AO22" s="21" t="str">
        <f t="shared" si="38"/>
        <v>Hubi</v>
      </c>
      <c r="AP22" s="27">
        <v>2</v>
      </c>
      <c r="AQ22" t="str">
        <f t="shared" si="39"/>
        <v/>
      </c>
      <c r="AR22" s="20">
        <f t="shared" si="4"/>
        <v>50</v>
      </c>
      <c r="AS22" s="21" t="str">
        <f t="shared" si="5"/>
        <v>Papst</v>
      </c>
      <c r="AT22" s="21" t="str">
        <f t="shared" si="6"/>
        <v>Daniel</v>
      </c>
      <c r="AU22" s="21" t="str">
        <f t="shared" si="76"/>
        <v>Oranje</v>
      </c>
      <c r="AV22" s="27">
        <v>1</v>
      </c>
      <c r="AW22">
        <f t="shared" si="40"/>
        <v>50</v>
      </c>
      <c r="AX22" t="str">
        <f t="shared" si="41"/>
        <v/>
      </c>
      <c r="AY22" t="str">
        <f t="shared" si="77"/>
        <v/>
      </c>
      <c r="AZ22" t="str">
        <f t="shared" si="42"/>
        <v/>
      </c>
      <c r="BA22" t="str">
        <f t="shared" si="78"/>
        <v/>
      </c>
      <c r="BB22" s="28"/>
      <c r="BC22" t="str">
        <f t="shared" si="43"/>
        <v/>
      </c>
      <c r="BD22" s="20" t="str">
        <f t="shared" si="7"/>
        <v/>
      </c>
      <c r="BE22" s="21" t="str">
        <f t="shared" si="44"/>
        <v/>
      </c>
      <c r="BF22" s="21" t="str">
        <f t="shared" si="45"/>
        <v/>
      </c>
      <c r="BG22" s="21" t="str">
        <f t="shared" si="46"/>
        <v/>
      </c>
      <c r="BH22" s="27"/>
      <c r="BI22" t="str">
        <f t="shared" si="47"/>
        <v/>
      </c>
      <c r="BJ22" t="str">
        <f t="shared" si="8"/>
        <v/>
      </c>
      <c r="BK22" t="str">
        <f t="shared" si="48"/>
        <v/>
      </c>
      <c r="BL22" t="str">
        <f t="shared" si="49"/>
        <v/>
      </c>
      <c r="BM22" t="str">
        <f t="shared" si="50"/>
        <v/>
      </c>
      <c r="BN22" s="28"/>
      <c r="BO22" t="str">
        <f t="shared" si="51"/>
        <v/>
      </c>
      <c r="BP22" s="20" t="str">
        <f t="shared" si="9"/>
        <v/>
      </c>
      <c r="BQ22" s="21" t="str">
        <f t="shared" si="52"/>
        <v/>
      </c>
      <c r="BR22" s="21" t="str">
        <f t="shared" si="53"/>
        <v/>
      </c>
      <c r="BS22" s="21" t="str">
        <f t="shared" si="54"/>
        <v/>
      </c>
      <c r="BT22" s="27"/>
      <c r="BU22" t="str">
        <f t="shared" si="55"/>
        <v/>
      </c>
      <c r="BV22" t="str">
        <f t="shared" si="10"/>
        <v/>
      </c>
      <c r="BW22" t="str">
        <f t="shared" si="56"/>
        <v/>
      </c>
      <c r="BX22" t="str">
        <f t="shared" si="57"/>
        <v/>
      </c>
      <c r="BY22" t="str">
        <f t="shared" si="58"/>
        <v/>
      </c>
      <c r="BZ22" s="28"/>
      <c r="CA22" t="str">
        <f t="shared" si="59"/>
        <v/>
      </c>
      <c r="CB22" s="20" t="str">
        <f t="shared" si="60"/>
        <v/>
      </c>
      <c r="CC22" s="21" t="str">
        <f t="shared" si="61"/>
        <v/>
      </c>
      <c r="CD22" s="21" t="str">
        <f t="shared" si="62"/>
        <v/>
      </c>
      <c r="CE22" s="21" t="str">
        <f t="shared" si="63"/>
        <v/>
      </c>
      <c r="CF22" s="27"/>
      <c r="CI22" s="3">
        <v>19</v>
      </c>
      <c r="CJ22" s="3">
        <f t="shared" si="11"/>
        <v>37</v>
      </c>
      <c r="CK22" s="3" t="str">
        <f t="shared" si="12"/>
        <v>Hettich</v>
      </c>
      <c r="CL22" s="3" t="str">
        <f t="shared" si="13"/>
        <v>Simon</v>
      </c>
      <c r="CM22" s="3" t="str">
        <f>VLOOKUP(CJ22,Anmeldung!$A$5:$E$204,5,FALSE)</f>
        <v>Ski</v>
      </c>
      <c r="CO22" s="63" t="str">
        <f>VLOOKUP(CJ22,Anmeldung!$A$5:$E$204,5,FALSE)</f>
        <v>Ski</v>
      </c>
      <c r="CP22" s="3">
        <f t="shared" si="64"/>
        <v>37</v>
      </c>
      <c r="CQ22" s="64">
        <f t="shared" si="65"/>
        <v>37</v>
      </c>
      <c r="CR22" s="65" t="str">
        <f t="shared" si="66"/>
        <v/>
      </c>
      <c r="CS22">
        <f t="shared" si="14"/>
        <v>19</v>
      </c>
      <c r="CT22" t="str">
        <f t="shared" si="67"/>
        <v/>
      </c>
      <c r="CU22">
        <f t="shared" si="68"/>
        <v>43</v>
      </c>
      <c r="CV22">
        <f t="shared" si="79"/>
        <v>2</v>
      </c>
      <c r="CW22">
        <f t="shared" si="69"/>
        <v>32</v>
      </c>
      <c r="CZ22" s="3">
        <v>19</v>
      </c>
      <c r="DA22" s="3">
        <f t="shared" si="70"/>
        <v>53</v>
      </c>
      <c r="DB22" s="3" t="str">
        <f t="shared" si="71"/>
        <v>Göppert</v>
      </c>
      <c r="DC22" s="3" t="str">
        <f t="shared" si="72"/>
        <v>Hannes</v>
      </c>
      <c r="DF22" s="3">
        <v>19</v>
      </c>
      <c r="DG22" s="3">
        <f t="shared" si="73"/>
        <v>25</v>
      </c>
      <c r="DH22" s="3" t="str">
        <f t="shared" si="74"/>
        <v>Pohl</v>
      </c>
      <c r="DI22" s="3" t="str">
        <f t="shared" si="75"/>
        <v>Matthias</v>
      </c>
    </row>
    <row r="23" spans="1:113" x14ac:dyDescent="0.3">
      <c r="A23">
        <f t="shared" si="15"/>
        <v>1000</v>
      </c>
      <c r="B23">
        <f t="shared" si="16"/>
        <v>1000</v>
      </c>
      <c r="C23">
        <f t="shared" si="17"/>
        <v>2000</v>
      </c>
      <c r="D23">
        <f t="shared" si="18"/>
        <v>1000</v>
      </c>
      <c r="E23">
        <f t="shared" si="19"/>
        <v>0</v>
      </c>
      <c r="F23">
        <f t="shared" si="20"/>
        <v>0</v>
      </c>
      <c r="G23">
        <f t="shared" si="21"/>
        <v>0</v>
      </c>
      <c r="H23">
        <f t="shared" si="22"/>
        <v>0</v>
      </c>
      <c r="I23">
        <f t="shared" si="23"/>
        <v>0</v>
      </c>
      <c r="J23">
        <f t="shared" si="24"/>
        <v>0</v>
      </c>
      <c r="M23" s="3" t="str">
        <f t="shared" si="25"/>
        <v/>
      </c>
      <c r="N23" s="3" t="str">
        <f t="shared" si="26"/>
        <v/>
      </c>
      <c r="O23" s="3">
        <f t="shared" si="27"/>
        <v>25</v>
      </c>
      <c r="P23" s="3" t="str">
        <f t="shared" si="28"/>
        <v/>
      </c>
      <c r="Q23" s="3" t="str">
        <f t="shared" si="29"/>
        <v/>
      </c>
      <c r="R23" s="3" t="str">
        <f t="shared" si="30"/>
        <v/>
      </c>
      <c r="S23" s="3" t="str">
        <f t="shared" si="31"/>
        <v/>
      </c>
      <c r="T23" s="3" t="str">
        <f t="shared" si="32"/>
        <v/>
      </c>
      <c r="U23" s="3" t="str">
        <f t="shared" si="33"/>
        <v/>
      </c>
      <c r="V23" s="3" t="str">
        <f t="shared" si="34"/>
        <v/>
      </c>
      <c r="Z23" s="20">
        <f>Qualifikation!AD24</f>
        <v>21</v>
      </c>
      <c r="AA23" s="21" t="str">
        <f>Qualifikation!AE24</f>
        <v xml:space="preserve">Scherzinger </v>
      </c>
      <c r="AB23" s="21" t="str">
        <f>Qualifikation!AF24</f>
        <v>Frank</v>
      </c>
      <c r="AC23" s="21" t="str">
        <f>Qualifikation!AG24</f>
        <v xml:space="preserve"> </v>
      </c>
      <c r="AD23" s="27">
        <v>1</v>
      </c>
      <c r="AE23">
        <f>IFERROR(VLOOKUP(1000,$A23:Z23,26,FALSE),"")</f>
        <v>21</v>
      </c>
      <c r="AF23" s="20">
        <f t="shared" si="0"/>
        <v>22</v>
      </c>
      <c r="AG23" s="21" t="str">
        <f t="shared" si="35"/>
        <v xml:space="preserve">Renner </v>
      </c>
      <c r="AH23" s="21" t="str">
        <f t="shared" si="1"/>
        <v>Dennis</v>
      </c>
      <c r="AI23" s="21" t="str">
        <f t="shared" si="36"/>
        <v xml:space="preserve"> </v>
      </c>
      <c r="AJ23" s="27">
        <v>1</v>
      </c>
      <c r="AK23">
        <f>IFERROR(VLOOKUP(1000,$B23:AF23,31,FALSE),"")</f>
        <v>22</v>
      </c>
      <c r="AL23" s="20">
        <f t="shared" si="2"/>
        <v>25</v>
      </c>
      <c r="AM23" s="21" t="str">
        <f t="shared" si="37"/>
        <v>Pohl</v>
      </c>
      <c r="AN23" s="21" t="str">
        <f t="shared" si="3"/>
        <v>Matthias</v>
      </c>
      <c r="AO23" s="21" t="str">
        <f t="shared" si="38"/>
        <v xml:space="preserve"> </v>
      </c>
      <c r="AP23" s="27">
        <v>2</v>
      </c>
      <c r="AQ23" t="str">
        <f t="shared" si="39"/>
        <v/>
      </c>
      <c r="AR23" s="20">
        <f t="shared" si="4"/>
        <v>52</v>
      </c>
      <c r="AS23" s="21" t="str">
        <f t="shared" si="5"/>
        <v>Ganter</v>
      </c>
      <c r="AT23" s="21" t="str">
        <f t="shared" si="6"/>
        <v>Mary</v>
      </c>
      <c r="AU23" s="21" t="str">
        <f t="shared" si="76"/>
        <v>Mary</v>
      </c>
      <c r="AV23" s="27">
        <v>1</v>
      </c>
      <c r="AW23">
        <f t="shared" si="40"/>
        <v>52</v>
      </c>
      <c r="AX23" t="str">
        <f t="shared" si="41"/>
        <v/>
      </c>
      <c r="AY23" t="str">
        <f t="shared" si="77"/>
        <v/>
      </c>
      <c r="AZ23" t="str">
        <f t="shared" si="42"/>
        <v/>
      </c>
      <c r="BA23" t="str">
        <f t="shared" si="78"/>
        <v/>
      </c>
      <c r="BB23" s="28"/>
      <c r="BC23" t="str">
        <f t="shared" si="43"/>
        <v/>
      </c>
      <c r="BD23" s="20" t="str">
        <f t="shared" si="7"/>
        <v/>
      </c>
      <c r="BE23" s="21" t="str">
        <f t="shared" si="44"/>
        <v/>
      </c>
      <c r="BF23" s="21" t="str">
        <f t="shared" si="45"/>
        <v/>
      </c>
      <c r="BG23" s="21" t="str">
        <f t="shared" si="46"/>
        <v/>
      </c>
      <c r="BH23" s="27"/>
      <c r="BI23" t="str">
        <f t="shared" si="47"/>
        <v/>
      </c>
      <c r="BJ23" t="str">
        <f t="shared" si="8"/>
        <v/>
      </c>
      <c r="BK23" t="str">
        <f t="shared" si="48"/>
        <v/>
      </c>
      <c r="BL23" t="str">
        <f t="shared" si="49"/>
        <v/>
      </c>
      <c r="BM23" t="str">
        <f t="shared" si="50"/>
        <v/>
      </c>
      <c r="BN23" s="28"/>
      <c r="BO23" t="str">
        <f t="shared" si="51"/>
        <v/>
      </c>
      <c r="BP23" s="20" t="str">
        <f t="shared" si="9"/>
        <v/>
      </c>
      <c r="BQ23" s="21" t="str">
        <f t="shared" si="52"/>
        <v/>
      </c>
      <c r="BR23" s="21" t="str">
        <f t="shared" si="53"/>
        <v/>
      </c>
      <c r="BS23" s="21" t="str">
        <f t="shared" si="54"/>
        <v/>
      </c>
      <c r="BT23" s="27"/>
      <c r="BU23" t="str">
        <f t="shared" si="55"/>
        <v/>
      </c>
      <c r="BV23" t="str">
        <f t="shared" si="10"/>
        <v/>
      </c>
      <c r="BW23" t="str">
        <f t="shared" si="56"/>
        <v/>
      </c>
      <c r="BX23" t="str">
        <f t="shared" si="57"/>
        <v/>
      </c>
      <c r="BY23" t="str">
        <f t="shared" si="58"/>
        <v/>
      </c>
      <c r="BZ23" s="28"/>
      <c r="CA23" t="str">
        <f t="shared" si="59"/>
        <v/>
      </c>
      <c r="CB23" s="20" t="str">
        <f t="shared" si="60"/>
        <v/>
      </c>
      <c r="CC23" s="21" t="str">
        <f t="shared" si="61"/>
        <v/>
      </c>
      <c r="CD23" s="21" t="str">
        <f t="shared" si="62"/>
        <v/>
      </c>
      <c r="CE23" s="21" t="str">
        <f t="shared" si="63"/>
        <v/>
      </c>
      <c r="CF23" s="27"/>
      <c r="CI23" s="3">
        <v>20</v>
      </c>
      <c r="CJ23" s="3">
        <f t="shared" si="11"/>
        <v>39</v>
      </c>
      <c r="CK23" s="3" t="str">
        <f t="shared" si="12"/>
        <v>Schilli</v>
      </c>
      <c r="CL23" s="3" t="str">
        <f t="shared" si="13"/>
        <v>Felix</v>
      </c>
      <c r="CM23" s="3" t="str">
        <f>VLOOKUP(CJ23,Anmeldung!$A$5:$E$204,5,FALSE)</f>
        <v>Ski</v>
      </c>
      <c r="CO23" s="63" t="str">
        <f>VLOOKUP(CJ23,Anmeldung!$A$5:$E$204,5,FALSE)</f>
        <v>Ski</v>
      </c>
      <c r="CP23" s="3">
        <f t="shared" si="64"/>
        <v>39</v>
      </c>
      <c r="CQ23" s="64">
        <f t="shared" si="65"/>
        <v>39</v>
      </c>
      <c r="CR23" s="65" t="str">
        <f t="shared" si="66"/>
        <v/>
      </c>
      <c r="CS23">
        <f t="shared" si="14"/>
        <v>20</v>
      </c>
      <c r="CT23">
        <f t="shared" si="67"/>
        <v>18</v>
      </c>
      <c r="CU23">
        <f t="shared" si="68"/>
        <v>47</v>
      </c>
      <c r="CV23" t="str">
        <f t="shared" si="79"/>
        <v/>
      </c>
      <c r="CW23">
        <f t="shared" si="69"/>
        <v>36</v>
      </c>
      <c r="CZ23" s="3">
        <v>20</v>
      </c>
      <c r="DA23" s="3">
        <f t="shared" si="70"/>
        <v>61</v>
      </c>
      <c r="DB23" s="3" t="str">
        <f t="shared" si="71"/>
        <v>Daehler</v>
      </c>
      <c r="DC23" s="3" t="str">
        <f t="shared" si="72"/>
        <v>Roger</v>
      </c>
      <c r="DF23" s="3">
        <v>20</v>
      </c>
      <c r="DG23" s="3">
        <f t="shared" si="73"/>
        <v>33</v>
      </c>
      <c r="DH23" s="3" t="str">
        <f t="shared" si="74"/>
        <v xml:space="preserve">Debrezeni </v>
      </c>
      <c r="DI23" s="3" t="str">
        <f t="shared" si="75"/>
        <v>Norbert</v>
      </c>
    </row>
    <row r="24" spans="1:113" x14ac:dyDescent="0.3">
      <c r="A24">
        <f t="shared" si="15"/>
        <v>1000</v>
      </c>
      <c r="B24">
        <f t="shared" si="16"/>
        <v>1000</v>
      </c>
      <c r="C24">
        <f t="shared" si="17"/>
        <v>2000</v>
      </c>
      <c r="D24">
        <f t="shared" si="18"/>
        <v>2000</v>
      </c>
      <c r="E24">
        <f t="shared" si="19"/>
        <v>0</v>
      </c>
      <c r="F24">
        <f t="shared" si="20"/>
        <v>0</v>
      </c>
      <c r="G24">
        <f t="shared" si="21"/>
        <v>0</v>
      </c>
      <c r="H24">
        <f t="shared" si="22"/>
        <v>0</v>
      </c>
      <c r="I24">
        <f t="shared" si="23"/>
        <v>0</v>
      </c>
      <c r="J24">
        <f t="shared" si="24"/>
        <v>0</v>
      </c>
      <c r="M24" s="3" t="str">
        <f t="shared" si="25"/>
        <v/>
      </c>
      <c r="N24" s="3" t="str">
        <f t="shared" si="26"/>
        <v/>
      </c>
      <c r="O24" s="3">
        <f t="shared" si="27"/>
        <v>26</v>
      </c>
      <c r="P24" s="3">
        <f t="shared" si="28"/>
        <v>55</v>
      </c>
      <c r="Q24" s="3" t="str">
        <f t="shared" si="29"/>
        <v/>
      </c>
      <c r="R24" s="3" t="str">
        <f t="shared" si="30"/>
        <v/>
      </c>
      <c r="S24" s="3" t="str">
        <f t="shared" si="31"/>
        <v/>
      </c>
      <c r="T24" s="3" t="str">
        <f t="shared" si="32"/>
        <v/>
      </c>
      <c r="U24" s="3" t="str">
        <f t="shared" si="33"/>
        <v/>
      </c>
      <c r="V24" s="3" t="str">
        <f t="shared" si="34"/>
        <v/>
      </c>
      <c r="Z24" s="20">
        <f>Qualifikation!AD25</f>
        <v>22</v>
      </c>
      <c r="AA24" s="21" t="str">
        <f>Qualifikation!AE25</f>
        <v xml:space="preserve">Renner </v>
      </c>
      <c r="AB24" s="21" t="str">
        <f>Qualifikation!AF25</f>
        <v>Dennis</v>
      </c>
      <c r="AC24" s="21" t="str">
        <f>Qualifikation!AG25</f>
        <v xml:space="preserve"> </v>
      </c>
      <c r="AD24" s="27">
        <v>1</v>
      </c>
      <c r="AE24">
        <f>IFERROR(VLOOKUP(1000,$A24:Z24,26,FALSE),"")</f>
        <v>22</v>
      </c>
      <c r="AF24" s="20">
        <f t="shared" si="0"/>
        <v>23</v>
      </c>
      <c r="AG24" s="21" t="str">
        <f t="shared" si="35"/>
        <v>Damhardt</v>
      </c>
      <c r="AH24" s="21" t="str">
        <f t="shared" si="1"/>
        <v>Huber</v>
      </c>
      <c r="AI24" s="21" t="str">
        <f t="shared" si="36"/>
        <v>Hubi</v>
      </c>
      <c r="AJ24" s="27">
        <v>1</v>
      </c>
      <c r="AK24">
        <f>IFERROR(VLOOKUP(1000,$B24:AF24,31,FALSE),"")</f>
        <v>23</v>
      </c>
      <c r="AL24" s="20">
        <f t="shared" si="2"/>
        <v>26</v>
      </c>
      <c r="AM24" s="21" t="str">
        <f t="shared" si="37"/>
        <v>Groß</v>
      </c>
      <c r="AN24" s="21" t="str">
        <f t="shared" si="3"/>
        <v>Nico</v>
      </c>
      <c r="AO24" s="21" t="str">
        <f t="shared" si="38"/>
        <v>Naico Team Meßstetten</v>
      </c>
      <c r="AP24" s="27">
        <v>2</v>
      </c>
      <c r="AQ24" t="str">
        <f t="shared" si="39"/>
        <v/>
      </c>
      <c r="AR24" s="20">
        <f t="shared" si="4"/>
        <v>55</v>
      </c>
      <c r="AS24" s="21" t="str">
        <f t="shared" si="5"/>
        <v>Dold</v>
      </c>
      <c r="AT24" s="21" t="str">
        <f t="shared" si="6"/>
        <v>Florian</v>
      </c>
      <c r="AU24" s="21" t="str">
        <f t="shared" si="76"/>
        <v xml:space="preserve"> </v>
      </c>
      <c r="AV24" s="27">
        <v>2</v>
      </c>
      <c r="AW24" t="str">
        <f t="shared" si="40"/>
        <v/>
      </c>
      <c r="AX24" t="str">
        <f t="shared" si="41"/>
        <v/>
      </c>
      <c r="AY24" t="str">
        <f t="shared" si="77"/>
        <v/>
      </c>
      <c r="AZ24" t="str">
        <f t="shared" si="42"/>
        <v/>
      </c>
      <c r="BA24" t="str">
        <f t="shared" si="78"/>
        <v/>
      </c>
      <c r="BB24" s="28"/>
      <c r="BC24" t="str">
        <f t="shared" si="43"/>
        <v/>
      </c>
      <c r="BD24" s="20" t="str">
        <f t="shared" si="7"/>
        <v/>
      </c>
      <c r="BE24" s="21" t="str">
        <f t="shared" si="44"/>
        <v/>
      </c>
      <c r="BF24" s="21" t="str">
        <f t="shared" si="45"/>
        <v/>
      </c>
      <c r="BG24" s="21" t="str">
        <f t="shared" si="46"/>
        <v/>
      </c>
      <c r="BH24" s="27"/>
      <c r="BI24" t="str">
        <f t="shared" si="47"/>
        <v/>
      </c>
      <c r="BJ24" t="str">
        <f t="shared" si="8"/>
        <v/>
      </c>
      <c r="BK24" t="str">
        <f t="shared" si="48"/>
        <v/>
      </c>
      <c r="BL24" t="str">
        <f t="shared" si="49"/>
        <v/>
      </c>
      <c r="BM24" t="str">
        <f t="shared" si="50"/>
        <v/>
      </c>
      <c r="BN24" s="28"/>
      <c r="BO24" t="str">
        <f t="shared" si="51"/>
        <v/>
      </c>
      <c r="BP24" s="20" t="str">
        <f t="shared" si="9"/>
        <v/>
      </c>
      <c r="BQ24" s="21" t="str">
        <f t="shared" si="52"/>
        <v/>
      </c>
      <c r="BR24" s="21" t="str">
        <f t="shared" si="53"/>
        <v/>
      </c>
      <c r="BS24" s="21" t="str">
        <f t="shared" si="54"/>
        <v/>
      </c>
      <c r="BT24" s="27"/>
      <c r="BU24" t="str">
        <f t="shared" si="55"/>
        <v/>
      </c>
      <c r="BV24" t="str">
        <f t="shared" si="10"/>
        <v/>
      </c>
      <c r="BW24" t="str">
        <f t="shared" si="56"/>
        <v/>
      </c>
      <c r="BX24" t="str">
        <f t="shared" si="57"/>
        <v/>
      </c>
      <c r="BY24" t="str">
        <f t="shared" si="58"/>
        <v/>
      </c>
      <c r="BZ24" s="28"/>
      <c r="CA24" t="str">
        <f t="shared" si="59"/>
        <v/>
      </c>
      <c r="CB24" s="20" t="str">
        <f t="shared" si="60"/>
        <v/>
      </c>
      <c r="CC24" s="21" t="str">
        <f t="shared" si="61"/>
        <v/>
      </c>
      <c r="CD24" s="21" t="str">
        <f t="shared" si="62"/>
        <v/>
      </c>
      <c r="CE24" s="21" t="str">
        <f t="shared" si="63"/>
        <v/>
      </c>
      <c r="CF24" s="27"/>
      <c r="CI24" s="3">
        <v>21</v>
      </c>
      <c r="CJ24" s="3">
        <f t="shared" si="11"/>
        <v>41</v>
      </c>
      <c r="CK24" s="3" t="str">
        <f t="shared" si="12"/>
        <v>Kuner</v>
      </c>
      <c r="CL24" s="3" t="str">
        <f t="shared" si="13"/>
        <v>Daniel</v>
      </c>
      <c r="CM24" s="3" t="str">
        <f>VLOOKUP(CJ24,Anmeldung!$A$5:$E$204,5,FALSE)</f>
        <v>Ski</v>
      </c>
      <c r="CO24" s="63" t="str">
        <f>VLOOKUP(CJ24,Anmeldung!$A$5:$E$204,5,FALSE)</f>
        <v>Ski</v>
      </c>
      <c r="CP24" s="3">
        <f t="shared" si="64"/>
        <v>41</v>
      </c>
      <c r="CQ24" s="64">
        <f t="shared" si="65"/>
        <v>41</v>
      </c>
      <c r="CR24" s="65" t="str">
        <f t="shared" si="66"/>
        <v/>
      </c>
      <c r="CS24">
        <f t="shared" si="14"/>
        <v>21</v>
      </c>
      <c r="CT24">
        <f t="shared" si="67"/>
        <v>9</v>
      </c>
      <c r="CU24">
        <f t="shared" si="68"/>
        <v>48</v>
      </c>
      <c r="CV24" t="str">
        <f t="shared" si="79"/>
        <v/>
      </c>
      <c r="CW24">
        <f t="shared" si="69"/>
        <v>37</v>
      </c>
      <c r="CZ24" s="3">
        <v>21</v>
      </c>
      <c r="DA24" s="3">
        <f t="shared" si="70"/>
        <v>63</v>
      </c>
      <c r="DB24" s="3" t="str">
        <f t="shared" si="71"/>
        <v>Kessler</v>
      </c>
      <c r="DC24" s="3" t="str">
        <f t="shared" si="72"/>
        <v>Sven</v>
      </c>
      <c r="DF24" s="3">
        <v>21</v>
      </c>
      <c r="DG24" s="3">
        <f t="shared" si="73"/>
        <v>34</v>
      </c>
      <c r="DH24" s="3" t="str">
        <f t="shared" si="74"/>
        <v>Fleig</v>
      </c>
      <c r="DI24" s="3" t="str">
        <f t="shared" si="75"/>
        <v>Simon</v>
      </c>
    </row>
    <row r="25" spans="1:113" x14ac:dyDescent="0.3">
      <c r="A25">
        <f t="shared" si="15"/>
        <v>1000</v>
      </c>
      <c r="B25">
        <f t="shared" si="16"/>
        <v>2000</v>
      </c>
      <c r="C25">
        <f t="shared" si="17"/>
        <v>2000</v>
      </c>
      <c r="D25">
        <f t="shared" si="18"/>
        <v>1000</v>
      </c>
      <c r="E25">
        <f t="shared" si="19"/>
        <v>0</v>
      </c>
      <c r="F25">
        <f t="shared" si="20"/>
        <v>0</v>
      </c>
      <c r="G25">
        <f t="shared" si="21"/>
        <v>0</v>
      </c>
      <c r="H25">
        <f t="shared" si="22"/>
        <v>0</v>
      </c>
      <c r="I25">
        <f t="shared" si="23"/>
        <v>0</v>
      </c>
      <c r="J25">
        <f t="shared" si="24"/>
        <v>0</v>
      </c>
      <c r="M25" s="3" t="str">
        <f t="shared" si="25"/>
        <v/>
      </c>
      <c r="N25" s="3">
        <f t="shared" si="26"/>
        <v>24</v>
      </c>
      <c r="O25" s="3">
        <f t="shared" si="27"/>
        <v>27</v>
      </c>
      <c r="P25" s="3" t="str">
        <f t="shared" si="28"/>
        <v/>
      </c>
      <c r="Q25" s="3" t="str">
        <f t="shared" si="29"/>
        <v/>
      </c>
      <c r="R25" s="3" t="str">
        <f t="shared" si="30"/>
        <v/>
      </c>
      <c r="S25" s="3" t="str">
        <f t="shared" si="31"/>
        <v/>
      </c>
      <c r="T25" s="3" t="str">
        <f t="shared" si="32"/>
        <v/>
      </c>
      <c r="U25" s="3" t="str">
        <f t="shared" si="33"/>
        <v/>
      </c>
      <c r="V25" s="3" t="str">
        <f t="shared" si="34"/>
        <v/>
      </c>
      <c r="Z25" s="20">
        <f>Qualifikation!AD26</f>
        <v>23</v>
      </c>
      <c r="AA25" s="21" t="str">
        <f>Qualifikation!AE26</f>
        <v>Damhardt</v>
      </c>
      <c r="AB25" s="21" t="str">
        <f>Qualifikation!AF26</f>
        <v>Huber</v>
      </c>
      <c r="AC25" s="21" t="str">
        <f>Qualifikation!AG26</f>
        <v>Hubi</v>
      </c>
      <c r="AD25" s="27">
        <v>1</v>
      </c>
      <c r="AE25">
        <f>IFERROR(VLOOKUP(1000,$A25:Z25,26,FALSE),"")</f>
        <v>23</v>
      </c>
      <c r="AF25" s="20">
        <f t="shared" si="0"/>
        <v>24</v>
      </c>
      <c r="AG25" s="21" t="str">
        <f t="shared" si="35"/>
        <v xml:space="preserve">Pohl </v>
      </c>
      <c r="AH25" s="21" t="str">
        <f t="shared" si="1"/>
        <v>Karin</v>
      </c>
      <c r="AI25" s="21" t="str">
        <f t="shared" si="36"/>
        <v xml:space="preserve"> </v>
      </c>
      <c r="AJ25" s="27">
        <v>2</v>
      </c>
      <c r="AK25" t="str">
        <f>IFERROR(VLOOKUP(1000,$B25:AF25,31,FALSE),"")</f>
        <v/>
      </c>
      <c r="AL25" s="20">
        <f t="shared" si="2"/>
        <v>27</v>
      </c>
      <c r="AM25" s="21" t="str">
        <f t="shared" si="37"/>
        <v>Radunz</v>
      </c>
      <c r="AN25" s="21" t="str">
        <f t="shared" si="3"/>
        <v>Florian</v>
      </c>
      <c r="AO25" s="21" t="str">
        <f t="shared" si="38"/>
        <v>Flave Team Meßstetten</v>
      </c>
      <c r="AP25" s="27">
        <v>2</v>
      </c>
      <c r="AQ25" t="str">
        <f t="shared" si="39"/>
        <v/>
      </c>
      <c r="AR25" s="20">
        <f t="shared" si="4"/>
        <v>56</v>
      </c>
      <c r="AS25" s="21" t="str">
        <f t="shared" si="5"/>
        <v>Ketterer</v>
      </c>
      <c r="AT25" s="21" t="str">
        <f t="shared" si="6"/>
        <v>Andreas</v>
      </c>
      <c r="AU25" s="21" t="str">
        <f t="shared" si="76"/>
        <v xml:space="preserve"> </v>
      </c>
      <c r="AV25" s="27">
        <v>1</v>
      </c>
      <c r="AW25">
        <f t="shared" si="40"/>
        <v>56</v>
      </c>
      <c r="AX25" t="str">
        <f t="shared" si="41"/>
        <v/>
      </c>
      <c r="AY25" t="str">
        <f t="shared" si="77"/>
        <v/>
      </c>
      <c r="AZ25" t="str">
        <f t="shared" si="42"/>
        <v/>
      </c>
      <c r="BA25" t="str">
        <f t="shared" si="78"/>
        <v/>
      </c>
      <c r="BB25" s="28"/>
      <c r="BC25" t="str">
        <f t="shared" si="43"/>
        <v/>
      </c>
      <c r="BD25" s="20" t="str">
        <f t="shared" si="7"/>
        <v/>
      </c>
      <c r="BE25" s="21" t="str">
        <f t="shared" si="44"/>
        <v/>
      </c>
      <c r="BF25" s="21" t="str">
        <f t="shared" si="45"/>
        <v/>
      </c>
      <c r="BG25" s="21" t="str">
        <f t="shared" si="46"/>
        <v/>
      </c>
      <c r="BH25" s="27"/>
      <c r="BI25" t="str">
        <f t="shared" si="47"/>
        <v/>
      </c>
      <c r="BJ25" t="str">
        <f t="shared" si="8"/>
        <v/>
      </c>
      <c r="BK25" t="str">
        <f t="shared" si="48"/>
        <v/>
      </c>
      <c r="BL25" t="str">
        <f t="shared" si="49"/>
        <v/>
      </c>
      <c r="BM25" t="str">
        <f t="shared" si="50"/>
        <v/>
      </c>
      <c r="BN25" s="28"/>
      <c r="BO25" t="str">
        <f t="shared" si="51"/>
        <v/>
      </c>
      <c r="BP25" s="20" t="str">
        <f t="shared" si="9"/>
        <v/>
      </c>
      <c r="BQ25" s="21" t="str">
        <f t="shared" si="52"/>
        <v/>
      </c>
      <c r="BR25" s="21" t="str">
        <f t="shared" si="53"/>
        <v/>
      </c>
      <c r="BS25" s="21" t="str">
        <f t="shared" si="54"/>
        <v/>
      </c>
      <c r="BT25" s="27"/>
      <c r="BU25" t="str">
        <f t="shared" si="55"/>
        <v/>
      </c>
      <c r="BV25" t="str">
        <f t="shared" si="10"/>
        <v/>
      </c>
      <c r="BW25" t="str">
        <f t="shared" si="56"/>
        <v/>
      </c>
      <c r="BX25" t="str">
        <f t="shared" si="57"/>
        <v/>
      </c>
      <c r="BY25" t="str">
        <f t="shared" si="58"/>
        <v/>
      </c>
      <c r="BZ25" s="28"/>
      <c r="CA25" t="str">
        <f t="shared" si="59"/>
        <v/>
      </c>
      <c r="CB25" s="20" t="str">
        <f t="shared" si="60"/>
        <v/>
      </c>
      <c r="CC25" s="21" t="str">
        <f t="shared" si="61"/>
        <v/>
      </c>
      <c r="CD25" s="21" t="str">
        <f t="shared" si="62"/>
        <v/>
      </c>
      <c r="CE25" s="21" t="str">
        <f t="shared" si="63"/>
        <v/>
      </c>
      <c r="CF25" s="27"/>
      <c r="CI25" s="3">
        <v>22</v>
      </c>
      <c r="CJ25" s="3">
        <f t="shared" si="11"/>
        <v>43</v>
      </c>
      <c r="CK25" s="3" t="str">
        <f t="shared" si="12"/>
        <v>Gibson</v>
      </c>
      <c r="CL25" s="3" t="str">
        <f t="shared" si="13"/>
        <v>Oliver</v>
      </c>
      <c r="CM25" s="3" t="str">
        <f>VLOOKUP(CJ25,Anmeldung!$A$5:$E$204,5,FALSE)</f>
        <v>Snowboard</v>
      </c>
      <c r="CO25" s="63" t="str">
        <f>VLOOKUP(CJ25,Anmeldung!$A$5:$E$204,5,FALSE)</f>
        <v>Snowboard</v>
      </c>
      <c r="CP25" s="3">
        <f t="shared" si="64"/>
        <v>43</v>
      </c>
      <c r="CQ25" s="64" t="str">
        <f t="shared" si="65"/>
        <v/>
      </c>
      <c r="CR25" s="65">
        <f t="shared" si="66"/>
        <v>43</v>
      </c>
      <c r="CS25">
        <f t="shared" si="14"/>
        <v>22</v>
      </c>
      <c r="CT25">
        <f t="shared" si="67"/>
        <v>10</v>
      </c>
      <c r="CU25">
        <f t="shared" si="68"/>
        <v>51</v>
      </c>
      <c r="CV25" t="str">
        <f t="shared" si="79"/>
        <v/>
      </c>
      <c r="CW25">
        <f t="shared" si="69"/>
        <v>38</v>
      </c>
      <c r="CZ25" s="3">
        <v>22</v>
      </c>
      <c r="DA25" s="3">
        <f t="shared" si="70"/>
        <v>24</v>
      </c>
      <c r="DB25" s="3" t="str">
        <f t="shared" si="71"/>
        <v xml:space="preserve">Pohl </v>
      </c>
      <c r="DC25" s="3" t="str">
        <f t="shared" si="72"/>
        <v>Karin</v>
      </c>
      <c r="DF25" s="3">
        <v>22</v>
      </c>
      <c r="DG25" s="3">
        <f t="shared" si="73"/>
        <v>42</v>
      </c>
      <c r="DH25" s="3" t="str">
        <f t="shared" si="74"/>
        <v>Fehrenbach</v>
      </c>
      <c r="DI25" s="3" t="str">
        <f t="shared" si="75"/>
        <v>Florian</v>
      </c>
    </row>
    <row r="26" spans="1:113" x14ac:dyDescent="0.3">
      <c r="A26">
        <f t="shared" si="15"/>
        <v>1000</v>
      </c>
      <c r="B26">
        <f t="shared" si="16"/>
        <v>1000</v>
      </c>
      <c r="C26">
        <f t="shared" si="17"/>
        <v>2000</v>
      </c>
      <c r="D26">
        <f t="shared" si="18"/>
        <v>1000</v>
      </c>
      <c r="E26">
        <f t="shared" si="19"/>
        <v>0</v>
      </c>
      <c r="F26">
        <f t="shared" si="20"/>
        <v>0</v>
      </c>
      <c r="G26">
        <f t="shared" si="21"/>
        <v>0</v>
      </c>
      <c r="H26">
        <f t="shared" si="22"/>
        <v>0</v>
      </c>
      <c r="I26">
        <f t="shared" si="23"/>
        <v>0</v>
      </c>
      <c r="J26">
        <f t="shared" si="24"/>
        <v>0</v>
      </c>
      <c r="M26" s="3" t="str">
        <f t="shared" si="25"/>
        <v/>
      </c>
      <c r="N26" s="3" t="str">
        <f t="shared" si="26"/>
        <v/>
      </c>
      <c r="O26" s="3">
        <f t="shared" si="27"/>
        <v>29</v>
      </c>
      <c r="P26" s="3" t="str">
        <f t="shared" si="28"/>
        <v/>
      </c>
      <c r="Q26" s="3" t="str">
        <f t="shared" si="29"/>
        <v/>
      </c>
      <c r="R26" s="3" t="str">
        <f t="shared" si="30"/>
        <v/>
      </c>
      <c r="S26" s="3" t="str">
        <f t="shared" si="31"/>
        <v/>
      </c>
      <c r="T26" s="3" t="str">
        <f t="shared" si="32"/>
        <v/>
      </c>
      <c r="U26" s="3" t="str">
        <f t="shared" si="33"/>
        <v/>
      </c>
      <c r="V26" s="3" t="str">
        <f t="shared" si="34"/>
        <v/>
      </c>
      <c r="Z26" s="20">
        <f>Qualifikation!AD27</f>
        <v>24</v>
      </c>
      <c r="AA26" s="21" t="str">
        <f>Qualifikation!AE27</f>
        <v xml:space="preserve">Pohl </v>
      </c>
      <c r="AB26" s="21" t="str">
        <f>Qualifikation!AF27</f>
        <v>Karin</v>
      </c>
      <c r="AC26" s="21" t="str">
        <f>Qualifikation!AG27</f>
        <v xml:space="preserve"> </v>
      </c>
      <c r="AD26" s="27">
        <v>1</v>
      </c>
      <c r="AE26">
        <f>IFERROR(VLOOKUP(1000,$A26:Z26,26,FALSE),"")</f>
        <v>24</v>
      </c>
      <c r="AF26" s="20">
        <f t="shared" si="0"/>
        <v>25</v>
      </c>
      <c r="AG26" s="21" t="str">
        <f t="shared" si="35"/>
        <v>Pohl</v>
      </c>
      <c r="AH26" s="21" t="str">
        <f t="shared" si="1"/>
        <v>Matthias</v>
      </c>
      <c r="AI26" s="21" t="str">
        <f t="shared" si="36"/>
        <v xml:space="preserve"> </v>
      </c>
      <c r="AJ26" s="27">
        <v>1</v>
      </c>
      <c r="AK26">
        <f>IFERROR(VLOOKUP(1000,$B26:AF26,31,FALSE),"")</f>
        <v>25</v>
      </c>
      <c r="AL26" s="20">
        <f t="shared" si="2"/>
        <v>29</v>
      </c>
      <c r="AM26" s="21" t="str">
        <f t="shared" si="37"/>
        <v>Landmesser</v>
      </c>
      <c r="AN26" s="21" t="str">
        <f t="shared" si="3"/>
        <v>Manuel</v>
      </c>
      <c r="AO26" s="21" t="str">
        <f t="shared" si="38"/>
        <v xml:space="preserve"> </v>
      </c>
      <c r="AP26" s="27">
        <v>2</v>
      </c>
      <c r="AQ26" t="str">
        <f t="shared" si="39"/>
        <v/>
      </c>
      <c r="AR26" s="20">
        <f t="shared" si="4"/>
        <v>59</v>
      </c>
      <c r="AS26" s="21" t="str">
        <f t="shared" si="5"/>
        <v>Maucher</v>
      </c>
      <c r="AT26" s="21" t="str">
        <f t="shared" si="6"/>
        <v>Florian</v>
      </c>
      <c r="AU26" s="21" t="str">
        <f t="shared" si="76"/>
        <v>Mo</v>
      </c>
      <c r="AV26" s="27">
        <v>1</v>
      </c>
      <c r="AW26">
        <f t="shared" si="40"/>
        <v>59</v>
      </c>
      <c r="AX26" t="str">
        <f t="shared" si="41"/>
        <v/>
      </c>
      <c r="AY26" t="str">
        <f t="shared" si="77"/>
        <v/>
      </c>
      <c r="AZ26" t="str">
        <f t="shared" si="42"/>
        <v/>
      </c>
      <c r="BA26" t="str">
        <f t="shared" si="78"/>
        <v/>
      </c>
      <c r="BB26" s="28"/>
      <c r="BC26" t="str">
        <f t="shared" si="43"/>
        <v/>
      </c>
      <c r="BD26" s="20" t="str">
        <f t="shared" si="7"/>
        <v/>
      </c>
      <c r="BE26" s="21" t="str">
        <f t="shared" si="44"/>
        <v/>
      </c>
      <c r="BF26" s="21" t="str">
        <f t="shared" si="45"/>
        <v/>
      </c>
      <c r="BG26" s="21" t="str">
        <f t="shared" si="46"/>
        <v/>
      </c>
      <c r="BH26" s="27"/>
      <c r="BI26" t="str">
        <f t="shared" si="47"/>
        <v/>
      </c>
      <c r="BJ26" t="str">
        <f t="shared" si="8"/>
        <v/>
      </c>
      <c r="BK26" t="str">
        <f t="shared" si="48"/>
        <v/>
      </c>
      <c r="BL26" t="str">
        <f t="shared" si="49"/>
        <v/>
      </c>
      <c r="BM26" t="str">
        <f t="shared" si="50"/>
        <v/>
      </c>
      <c r="BN26" s="28"/>
      <c r="BO26" t="str">
        <f t="shared" si="51"/>
        <v/>
      </c>
      <c r="BP26" s="20" t="str">
        <f t="shared" si="9"/>
        <v/>
      </c>
      <c r="BQ26" s="21" t="str">
        <f t="shared" si="52"/>
        <v/>
      </c>
      <c r="BR26" s="21" t="str">
        <f t="shared" si="53"/>
        <v/>
      </c>
      <c r="BS26" s="21" t="str">
        <f t="shared" si="54"/>
        <v/>
      </c>
      <c r="BT26" s="27"/>
      <c r="BU26" t="str">
        <f t="shared" si="55"/>
        <v/>
      </c>
      <c r="BV26" t="str">
        <f t="shared" si="10"/>
        <v/>
      </c>
      <c r="BW26" t="str">
        <f t="shared" si="56"/>
        <v/>
      </c>
      <c r="BX26" t="str">
        <f t="shared" si="57"/>
        <v/>
      </c>
      <c r="BY26" t="str">
        <f t="shared" si="58"/>
        <v/>
      </c>
      <c r="BZ26" s="28"/>
      <c r="CA26" t="str">
        <f t="shared" si="59"/>
        <v/>
      </c>
      <c r="CB26" s="20" t="str">
        <f t="shared" si="60"/>
        <v/>
      </c>
      <c r="CC26" s="21" t="str">
        <f t="shared" si="61"/>
        <v/>
      </c>
      <c r="CD26" s="21" t="str">
        <f t="shared" si="62"/>
        <v/>
      </c>
      <c r="CE26" s="21" t="str">
        <f t="shared" si="63"/>
        <v/>
      </c>
      <c r="CF26" s="27"/>
      <c r="CI26" s="3">
        <v>23</v>
      </c>
      <c r="CJ26" s="3">
        <f t="shared" si="11"/>
        <v>55</v>
      </c>
      <c r="CK26" s="3" t="str">
        <f t="shared" si="12"/>
        <v>Dold</v>
      </c>
      <c r="CL26" s="3" t="str">
        <f t="shared" si="13"/>
        <v>Florian</v>
      </c>
      <c r="CM26" s="3" t="str">
        <f>VLOOKUP(CJ26,Anmeldung!$A$5:$E$204,5,FALSE)</f>
        <v>Snowboard</v>
      </c>
      <c r="CO26" s="63" t="str">
        <f>VLOOKUP(CJ26,Anmeldung!$A$5:$E$204,5,FALSE)</f>
        <v>Snowboard</v>
      </c>
      <c r="CP26" s="3">
        <f t="shared" si="64"/>
        <v>55</v>
      </c>
      <c r="CQ26" s="64" t="str">
        <f t="shared" si="65"/>
        <v/>
      </c>
      <c r="CR26" s="65">
        <f t="shared" si="66"/>
        <v>55</v>
      </c>
      <c r="CS26">
        <f t="shared" si="14"/>
        <v>23</v>
      </c>
      <c r="CT26" t="str">
        <f t="shared" si="67"/>
        <v/>
      </c>
      <c r="CU26">
        <f t="shared" si="68"/>
        <v>52</v>
      </c>
      <c r="CV26">
        <f t="shared" si="79"/>
        <v>31</v>
      </c>
      <c r="CW26">
        <f t="shared" si="69"/>
        <v>40</v>
      </c>
      <c r="CZ26" s="3">
        <v>23</v>
      </c>
      <c r="DA26" s="3">
        <f t="shared" si="70"/>
        <v>30</v>
      </c>
      <c r="DB26" s="3" t="str">
        <f t="shared" si="71"/>
        <v>Spath</v>
      </c>
      <c r="DC26" s="3" t="str">
        <f t="shared" si="72"/>
        <v>Nina</v>
      </c>
      <c r="DF26" s="3">
        <v>23</v>
      </c>
      <c r="DG26" s="3">
        <f t="shared" si="73"/>
        <v>46</v>
      </c>
      <c r="DH26" s="3" t="str">
        <f t="shared" si="74"/>
        <v>Brabant</v>
      </c>
      <c r="DI26" s="3" t="str">
        <f t="shared" si="75"/>
        <v>Lars</v>
      </c>
    </row>
    <row r="27" spans="1:113" x14ac:dyDescent="0.3">
      <c r="A27">
        <f t="shared" si="15"/>
        <v>1000</v>
      </c>
      <c r="B27">
        <f t="shared" si="16"/>
        <v>1000</v>
      </c>
      <c r="C27">
        <f t="shared" si="17"/>
        <v>2000</v>
      </c>
      <c r="D27">
        <f t="shared" si="18"/>
        <v>0</v>
      </c>
      <c r="E27">
        <f t="shared" si="19"/>
        <v>0</v>
      </c>
      <c r="F27">
        <f t="shared" si="20"/>
        <v>0</v>
      </c>
      <c r="G27">
        <f t="shared" si="21"/>
        <v>0</v>
      </c>
      <c r="H27">
        <f t="shared" si="22"/>
        <v>0</v>
      </c>
      <c r="I27">
        <f t="shared" si="23"/>
        <v>0</v>
      </c>
      <c r="J27">
        <f t="shared" si="24"/>
        <v>0</v>
      </c>
      <c r="M27" s="3" t="str">
        <f t="shared" si="25"/>
        <v/>
      </c>
      <c r="N27" s="3" t="str">
        <f t="shared" si="26"/>
        <v/>
      </c>
      <c r="O27" s="3">
        <f t="shared" si="27"/>
        <v>33</v>
      </c>
      <c r="P27" s="3" t="str">
        <f t="shared" si="28"/>
        <v/>
      </c>
      <c r="Q27" s="3" t="str">
        <f t="shared" si="29"/>
        <v/>
      </c>
      <c r="R27" s="3" t="str">
        <f t="shared" si="30"/>
        <v/>
      </c>
      <c r="S27" s="3" t="str">
        <f t="shared" si="31"/>
        <v/>
      </c>
      <c r="T27" s="3" t="str">
        <f t="shared" si="32"/>
        <v/>
      </c>
      <c r="U27" s="3" t="str">
        <f t="shared" si="33"/>
        <v/>
      </c>
      <c r="V27" s="3" t="str">
        <f t="shared" si="34"/>
        <v/>
      </c>
      <c r="Z27" s="20">
        <f>Qualifikation!AD28</f>
        <v>25</v>
      </c>
      <c r="AA27" s="21" t="str">
        <f>Qualifikation!AE28</f>
        <v>Pohl</v>
      </c>
      <c r="AB27" s="21" t="str">
        <f>Qualifikation!AF28</f>
        <v>Matthias</v>
      </c>
      <c r="AC27" s="21" t="str">
        <f>Qualifikation!AG28</f>
        <v xml:space="preserve"> </v>
      </c>
      <c r="AD27" s="27">
        <v>1</v>
      </c>
      <c r="AE27">
        <f>IFERROR(VLOOKUP(1000,$A27:Z27,26,FALSE),"")</f>
        <v>25</v>
      </c>
      <c r="AF27" s="20">
        <f t="shared" si="0"/>
        <v>26</v>
      </c>
      <c r="AG27" s="21" t="str">
        <f t="shared" si="35"/>
        <v>Groß</v>
      </c>
      <c r="AH27" s="21" t="str">
        <f t="shared" si="1"/>
        <v>Nico</v>
      </c>
      <c r="AI27" s="21" t="str">
        <f t="shared" si="36"/>
        <v>Naico Team Meßstetten</v>
      </c>
      <c r="AJ27" s="27">
        <v>1</v>
      </c>
      <c r="AK27">
        <f>IFERROR(VLOOKUP(1000,$B27:AF27,31,FALSE),"")</f>
        <v>26</v>
      </c>
      <c r="AL27" s="20">
        <f t="shared" si="2"/>
        <v>33</v>
      </c>
      <c r="AM27" s="21" t="str">
        <f t="shared" si="37"/>
        <v xml:space="preserve">Debrezeni </v>
      </c>
      <c r="AN27" s="21" t="str">
        <f t="shared" si="3"/>
        <v>Norbert</v>
      </c>
      <c r="AO27" s="21" t="str">
        <f t="shared" si="38"/>
        <v>Nobseholgersohn</v>
      </c>
      <c r="AP27" s="27">
        <v>2</v>
      </c>
      <c r="AQ27" t="str">
        <f t="shared" si="39"/>
        <v/>
      </c>
      <c r="AR27" s="20" t="str">
        <f t="shared" si="4"/>
        <v/>
      </c>
      <c r="AS27" s="21" t="str">
        <f t="shared" si="5"/>
        <v/>
      </c>
      <c r="AT27" s="21" t="str">
        <f t="shared" si="6"/>
        <v/>
      </c>
      <c r="AU27" s="21" t="str">
        <f t="shared" si="76"/>
        <v/>
      </c>
      <c r="AV27" s="27"/>
      <c r="AW27" t="str">
        <f t="shared" si="40"/>
        <v/>
      </c>
      <c r="AX27" t="str">
        <f t="shared" si="41"/>
        <v/>
      </c>
      <c r="AY27" t="str">
        <f t="shared" si="77"/>
        <v/>
      </c>
      <c r="AZ27" t="str">
        <f t="shared" si="42"/>
        <v/>
      </c>
      <c r="BA27" t="str">
        <f t="shared" si="78"/>
        <v/>
      </c>
      <c r="BB27" s="28"/>
      <c r="BC27" t="str">
        <f t="shared" si="43"/>
        <v/>
      </c>
      <c r="BD27" s="20" t="str">
        <f t="shared" si="7"/>
        <v/>
      </c>
      <c r="BE27" s="21" t="str">
        <f t="shared" si="44"/>
        <v/>
      </c>
      <c r="BF27" s="21" t="str">
        <f t="shared" si="45"/>
        <v/>
      </c>
      <c r="BG27" s="21" t="str">
        <f t="shared" si="46"/>
        <v/>
      </c>
      <c r="BH27" s="27"/>
      <c r="BI27" t="str">
        <f t="shared" si="47"/>
        <v/>
      </c>
      <c r="BJ27" t="str">
        <f t="shared" si="8"/>
        <v/>
      </c>
      <c r="BK27" t="str">
        <f t="shared" si="48"/>
        <v/>
      </c>
      <c r="BL27" t="str">
        <f t="shared" si="49"/>
        <v/>
      </c>
      <c r="BM27" t="str">
        <f t="shared" si="50"/>
        <v/>
      </c>
      <c r="BN27" s="28"/>
      <c r="BO27" t="str">
        <f t="shared" si="51"/>
        <v/>
      </c>
      <c r="BP27" s="20" t="str">
        <f t="shared" si="9"/>
        <v/>
      </c>
      <c r="BQ27" s="21" t="str">
        <f t="shared" si="52"/>
        <v/>
      </c>
      <c r="BR27" s="21" t="str">
        <f t="shared" si="53"/>
        <v/>
      </c>
      <c r="BS27" s="21" t="str">
        <f t="shared" si="54"/>
        <v/>
      </c>
      <c r="BT27" s="27"/>
      <c r="BU27" t="str">
        <f t="shared" si="55"/>
        <v/>
      </c>
      <c r="BV27" t="str">
        <f t="shared" si="10"/>
        <v/>
      </c>
      <c r="BW27" t="str">
        <f t="shared" si="56"/>
        <v/>
      </c>
      <c r="BX27" t="str">
        <f t="shared" si="57"/>
        <v/>
      </c>
      <c r="BY27" t="str">
        <f t="shared" si="58"/>
        <v/>
      </c>
      <c r="BZ27" s="28"/>
      <c r="CA27" t="str">
        <f t="shared" si="59"/>
        <v/>
      </c>
      <c r="CB27" s="20" t="str">
        <f t="shared" si="60"/>
        <v/>
      </c>
      <c r="CC27" s="21" t="str">
        <f t="shared" si="61"/>
        <v/>
      </c>
      <c r="CD27" s="21" t="str">
        <f t="shared" si="62"/>
        <v/>
      </c>
      <c r="CE27" s="21" t="str">
        <f t="shared" si="63"/>
        <v/>
      </c>
      <c r="CF27" s="27"/>
      <c r="CI27" s="3">
        <v>24</v>
      </c>
      <c r="CJ27" s="3">
        <f t="shared" si="11"/>
        <v>1</v>
      </c>
      <c r="CK27" s="3" t="str">
        <f t="shared" si="12"/>
        <v>Hirt</v>
      </c>
      <c r="CL27" s="3" t="str">
        <f t="shared" si="13"/>
        <v>Andreas</v>
      </c>
      <c r="CM27" s="3" t="str">
        <f>VLOOKUP(CJ27,Anmeldung!$A$5:$E$204,5,FALSE)</f>
        <v>Snowboard</v>
      </c>
      <c r="CO27" s="63" t="str">
        <f>VLOOKUP(CJ27,Anmeldung!$A$5:$E$204,5,FALSE)</f>
        <v>Snowboard</v>
      </c>
      <c r="CP27" s="3">
        <f t="shared" si="64"/>
        <v>1</v>
      </c>
      <c r="CQ27" s="64" t="str">
        <f t="shared" si="65"/>
        <v/>
      </c>
      <c r="CR27" s="65">
        <f t="shared" si="66"/>
        <v>1</v>
      </c>
      <c r="CS27">
        <f t="shared" si="14"/>
        <v>24</v>
      </c>
      <c r="CT27">
        <f t="shared" si="67"/>
        <v>51</v>
      </c>
      <c r="CU27">
        <f t="shared" si="68"/>
        <v>53</v>
      </c>
      <c r="CV27" t="str">
        <f t="shared" si="79"/>
        <v/>
      </c>
      <c r="CW27">
        <f t="shared" si="69"/>
        <v>41</v>
      </c>
      <c r="CZ27" s="3">
        <v>24</v>
      </c>
      <c r="DA27" s="3">
        <f t="shared" si="70"/>
        <v>32</v>
      </c>
      <c r="DB27" s="3" t="str">
        <f t="shared" si="71"/>
        <v>Hettich</v>
      </c>
      <c r="DC27" s="3" t="str">
        <f t="shared" si="72"/>
        <v>Andreas</v>
      </c>
      <c r="DF27" s="3">
        <v>24</v>
      </c>
      <c r="DG27" s="3">
        <f t="shared" si="73"/>
        <v>47</v>
      </c>
      <c r="DH27" s="3" t="str">
        <f t="shared" si="74"/>
        <v>Peske</v>
      </c>
      <c r="DI27" s="3" t="str">
        <f t="shared" si="75"/>
        <v>Henrik</v>
      </c>
    </row>
    <row r="28" spans="1:113" x14ac:dyDescent="0.3">
      <c r="A28">
        <f t="shared" si="15"/>
        <v>1000</v>
      </c>
      <c r="B28">
        <f t="shared" si="16"/>
        <v>1000</v>
      </c>
      <c r="C28">
        <f t="shared" si="17"/>
        <v>2000</v>
      </c>
      <c r="D28">
        <f t="shared" si="18"/>
        <v>0</v>
      </c>
      <c r="E28">
        <f t="shared" si="19"/>
        <v>0</v>
      </c>
      <c r="F28">
        <f t="shared" si="20"/>
        <v>0</v>
      </c>
      <c r="G28">
        <f t="shared" si="21"/>
        <v>0</v>
      </c>
      <c r="H28">
        <f t="shared" si="22"/>
        <v>0</v>
      </c>
      <c r="I28">
        <f t="shared" si="23"/>
        <v>0</v>
      </c>
      <c r="J28">
        <f t="shared" si="24"/>
        <v>0</v>
      </c>
      <c r="M28" s="3" t="str">
        <f t="shared" si="25"/>
        <v/>
      </c>
      <c r="N28" s="3" t="str">
        <f t="shared" si="26"/>
        <v/>
      </c>
      <c r="O28" s="3">
        <f t="shared" si="27"/>
        <v>34</v>
      </c>
      <c r="P28" s="3" t="str">
        <f t="shared" si="28"/>
        <v/>
      </c>
      <c r="Q28" s="3" t="str">
        <f t="shared" si="29"/>
        <v/>
      </c>
      <c r="R28" s="3" t="str">
        <f t="shared" si="30"/>
        <v/>
      </c>
      <c r="S28" s="3" t="str">
        <f t="shared" si="31"/>
        <v/>
      </c>
      <c r="T28" s="3" t="str">
        <f t="shared" si="32"/>
        <v/>
      </c>
      <c r="U28" s="3" t="str">
        <f t="shared" si="33"/>
        <v/>
      </c>
      <c r="V28" s="3" t="str">
        <f t="shared" si="34"/>
        <v/>
      </c>
      <c r="Z28" s="20">
        <f>Qualifikation!AD29</f>
        <v>26</v>
      </c>
      <c r="AA28" s="21" t="str">
        <f>Qualifikation!AE29</f>
        <v>Groß</v>
      </c>
      <c r="AB28" s="21" t="str">
        <f>Qualifikation!AF29</f>
        <v>Nico</v>
      </c>
      <c r="AC28" s="21" t="str">
        <f>Qualifikation!AG29</f>
        <v>Naico Team Meßstetten</v>
      </c>
      <c r="AD28" s="27">
        <v>1</v>
      </c>
      <c r="AE28">
        <f>IFERROR(VLOOKUP(1000,$A28:Z28,26,FALSE),"")</f>
        <v>26</v>
      </c>
      <c r="AF28" s="20">
        <f t="shared" si="0"/>
        <v>27</v>
      </c>
      <c r="AG28" s="21" t="str">
        <f t="shared" si="35"/>
        <v>Radunz</v>
      </c>
      <c r="AH28" s="21" t="str">
        <f t="shared" si="1"/>
        <v>Florian</v>
      </c>
      <c r="AI28" s="21" t="str">
        <f t="shared" si="36"/>
        <v>Flave Team Meßstetten</v>
      </c>
      <c r="AJ28" s="27">
        <v>1</v>
      </c>
      <c r="AK28">
        <f>IFERROR(VLOOKUP(1000,$B28:AF28,31,FALSE),"")</f>
        <v>27</v>
      </c>
      <c r="AL28" s="20">
        <f t="shared" si="2"/>
        <v>34</v>
      </c>
      <c r="AM28" s="21" t="str">
        <f t="shared" si="37"/>
        <v>Fleig</v>
      </c>
      <c r="AN28" s="21" t="str">
        <f t="shared" si="3"/>
        <v>Simon</v>
      </c>
      <c r="AO28" s="21" t="str">
        <f t="shared" si="38"/>
        <v>Der Oligarch</v>
      </c>
      <c r="AP28" s="27">
        <v>2</v>
      </c>
      <c r="AQ28" t="str">
        <f t="shared" si="39"/>
        <v/>
      </c>
      <c r="AR28" s="20" t="str">
        <f t="shared" si="4"/>
        <v/>
      </c>
      <c r="AS28" s="21" t="str">
        <f t="shared" si="5"/>
        <v/>
      </c>
      <c r="AT28" s="21" t="str">
        <f t="shared" si="6"/>
        <v/>
      </c>
      <c r="AU28" s="21" t="str">
        <f t="shared" si="76"/>
        <v/>
      </c>
      <c r="AV28" s="27"/>
      <c r="AW28" t="str">
        <f t="shared" si="40"/>
        <v/>
      </c>
      <c r="AX28" t="str">
        <f t="shared" si="41"/>
        <v/>
      </c>
      <c r="AY28" t="str">
        <f t="shared" si="77"/>
        <v/>
      </c>
      <c r="AZ28" t="str">
        <f t="shared" si="42"/>
        <v/>
      </c>
      <c r="BA28" t="str">
        <f t="shared" si="78"/>
        <v/>
      </c>
      <c r="BB28" s="28"/>
      <c r="BC28" t="str">
        <f t="shared" si="43"/>
        <v/>
      </c>
      <c r="BD28" s="20" t="str">
        <f t="shared" si="7"/>
        <v/>
      </c>
      <c r="BE28" s="21" t="str">
        <f t="shared" si="44"/>
        <v/>
      </c>
      <c r="BF28" s="21" t="str">
        <f t="shared" si="45"/>
        <v/>
      </c>
      <c r="BG28" s="21" t="str">
        <f t="shared" si="46"/>
        <v/>
      </c>
      <c r="BH28" s="27"/>
      <c r="BI28" t="str">
        <f t="shared" si="47"/>
        <v/>
      </c>
      <c r="BJ28" t="str">
        <f t="shared" si="8"/>
        <v/>
      </c>
      <c r="BK28" t="str">
        <f t="shared" si="48"/>
        <v/>
      </c>
      <c r="BL28" t="str">
        <f t="shared" si="49"/>
        <v/>
      </c>
      <c r="BM28" t="str">
        <f t="shared" si="50"/>
        <v/>
      </c>
      <c r="BN28" s="28"/>
      <c r="BO28" t="str">
        <f t="shared" si="51"/>
        <v/>
      </c>
      <c r="BP28" s="20" t="str">
        <f t="shared" si="9"/>
        <v/>
      </c>
      <c r="BQ28" s="21" t="str">
        <f t="shared" si="52"/>
        <v/>
      </c>
      <c r="BR28" s="21" t="str">
        <f t="shared" si="53"/>
        <v/>
      </c>
      <c r="BS28" s="21" t="str">
        <f t="shared" si="54"/>
        <v/>
      </c>
      <c r="BT28" s="27"/>
      <c r="BU28" t="str">
        <f t="shared" si="55"/>
        <v/>
      </c>
      <c r="BV28" t="str">
        <f t="shared" si="10"/>
        <v/>
      </c>
      <c r="BW28" t="str">
        <f t="shared" si="56"/>
        <v/>
      </c>
      <c r="BX28" t="str">
        <f t="shared" si="57"/>
        <v/>
      </c>
      <c r="BY28" t="str">
        <f t="shared" si="58"/>
        <v/>
      </c>
      <c r="BZ28" s="28"/>
      <c r="CA28" t="str">
        <f t="shared" si="59"/>
        <v/>
      </c>
      <c r="CB28" s="20" t="str">
        <f t="shared" si="60"/>
        <v/>
      </c>
      <c r="CC28" s="21" t="str">
        <f t="shared" si="61"/>
        <v/>
      </c>
      <c r="CD28" s="21" t="str">
        <f t="shared" si="62"/>
        <v/>
      </c>
      <c r="CE28" s="21" t="str">
        <f t="shared" si="63"/>
        <v/>
      </c>
      <c r="CF28" s="27"/>
      <c r="CI28" s="3">
        <v>25</v>
      </c>
      <c r="CJ28" s="3">
        <f t="shared" si="11"/>
        <v>4</v>
      </c>
      <c r="CK28" s="3" t="str">
        <f t="shared" si="12"/>
        <v>Richter</v>
      </c>
      <c r="CL28" s="3" t="str">
        <f t="shared" si="13"/>
        <v>Mike</v>
      </c>
      <c r="CM28" s="3" t="str">
        <f>VLOOKUP(CJ28,Anmeldung!$A$5:$E$204,5,FALSE)</f>
        <v>Snowboard</v>
      </c>
      <c r="CO28" s="63" t="str">
        <f>VLOOKUP(CJ28,Anmeldung!$A$5:$E$204,5,FALSE)</f>
        <v>Snowboard</v>
      </c>
      <c r="CP28" s="3">
        <f t="shared" si="64"/>
        <v>4</v>
      </c>
      <c r="CQ28" s="64" t="str">
        <f t="shared" si="65"/>
        <v/>
      </c>
      <c r="CR28" s="65">
        <f t="shared" si="66"/>
        <v>4</v>
      </c>
      <c r="CS28">
        <f t="shared" si="14"/>
        <v>25</v>
      </c>
      <c r="CT28" t="str">
        <f t="shared" si="67"/>
        <v/>
      </c>
      <c r="CU28">
        <f t="shared" si="68"/>
        <v>60</v>
      </c>
      <c r="CV28">
        <f t="shared" si="79"/>
        <v>32</v>
      </c>
      <c r="CW28">
        <f t="shared" si="69"/>
        <v>44</v>
      </c>
      <c r="CZ28" s="3">
        <v>25</v>
      </c>
      <c r="DA28" s="3">
        <f t="shared" si="70"/>
        <v>28</v>
      </c>
      <c r="DB28" s="3" t="str">
        <f t="shared" si="71"/>
        <v>Vögle</v>
      </c>
      <c r="DC28" s="3" t="str">
        <f t="shared" si="72"/>
        <v>Fabian</v>
      </c>
      <c r="DF28" s="3">
        <v>25</v>
      </c>
      <c r="DG28" s="3">
        <f t="shared" si="73"/>
        <v>54</v>
      </c>
      <c r="DH28" s="3" t="str">
        <f t="shared" si="74"/>
        <v>Ketterer</v>
      </c>
      <c r="DI28" s="3" t="str">
        <f t="shared" si="75"/>
        <v>Gottfried</v>
      </c>
    </row>
    <row r="29" spans="1:113" x14ac:dyDescent="0.3">
      <c r="A29">
        <f t="shared" si="15"/>
        <v>1000</v>
      </c>
      <c r="B29">
        <f t="shared" si="16"/>
        <v>1000</v>
      </c>
      <c r="C29">
        <f t="shared" si="17"/>
        <v>1000</v>
      </c>
      <c r="D29">
        <f t="shared" si="18"/>
        <v>0</v>
      </c>
      <c r="E29">
        <f t="shared" si="19"/>
        <v>0</v>
      </c>
      <c r="F29">
        <f t="shared" si="20"/>
        <v>0</v>
      </c>
      <c r="G29">
        <f t="shared" si="21"/>
        <v>0</v>
      </c>
      <c r="H29">
        <f t="shared" si="22"/>
        <v>0</v>
      </c>
      <c r="I29">
        <f t="shared" si="23"/>
        <v>0</v>
      </c>
      <c r="J29">
        <f t="shared" si="24"/>
        <v>0</v>
      </c>
      <c r="M29" s="3" t="str">
        <f t="shared" si="25"/>
        <v/>
      </c>
      <c r="N29" s="3" t="str">
        <f t="shared" si="26"/>
        <v/>
      </c>
      <c r="O29" s="3" t="str">
        <f t="shared" si="27"/>
        <v/>
      </c>
      <c r="P29" s="3" t="str">
        <f t="shared" si="28"/>
        <v/>
      </c>
      <c r="Q29" s="3" t="str">
        <f t="shared" si="29"/>
        <v/>
      </c>
      <c r="R29" s="3" t="str">
        <f t="shared" si="30"/>
        <v/>
      </c>
      <c r="S29" s="3" t="str">
        <f t="shared" si="31"/>
        <v/>
      </c>
      <c r="T29" s="3" t="str">
        <f t="shared" si="32"/>
        <v/>
      </c>
      <c r="U29" s="3" t="str">
        <f t="shared" si="33"/>
        <v/>
      </c>
      <c r="V29" s="3" t="str">
        <f t="shared" si="34"/>
        <v/>
      </c>
      <c r="Z29" s="20">
        <f>Qualifikation!AD30</f>
        <v>27</v>
      </c>
      <c r="AA29" s="21" t="str">
        <f>Qualifikation!AE30</f>
        <v>Radunz</v>
      </c>
      <c r="AB29" s="21" t="str">
        <f>Qualifikation!AF30</f>
        <v>Florian</v>
      </c>
      <c r="AC29" s="21" t="str">
        <f>Qualifikation!AG30</f>
        <v>Flave Team Meßstetten</v>
      </c>
      <c r="AD29" s="27">
        <v>1</v>
      </c>
      <c r="AE29">
        <f>IFERROR(VLOOKUP(1000,$A29:Z29,26,FALSE),"")</f>
        <v>27</v>
      </c>
      <c r="AF29" s="20">
        <f t="shared" si="0"/>
        <v>29</v>
      </c>
      <c r="AG29" s="21" t="str">
        <f t="shared" si="35"/>
        <v>Landmesser</v>
      </c>
      <c r="AH29" s="21" t="str">
        <f t="shared" si="1"/>
        <v>Manuel</v>
      </c>
      <c r="AI29" s="21" t="str">
        <f t="shared" si="36"/>
        <v xml:space="preserve"> </v>
      </c>
      <c r="AJ29" s="27">
        <v>1</v>
      </c>
      <c r="AK29">
        <f>IFERROR(VLOOKUP(1000,$B29:AF29,31,FALSE),"")</f>
        <v>29</v>
      </c>
      <c r="AL29" s="20">
        <f t="shared" si="2"/>
        <v>37</v>
      </c>
      <c r="AM29" s="21" t="str">
        <f t="shared" si="37"/>
        <v>Hettich</v>
      </c>
      <c r="AN29" s="21" t="str">
        <f t="shared" si="3"/>
        <v>Simon</v>
      </c>
      <c r="AO29" s="21" t="str">
        <f t="shared" si="38"/>
        <v>Vogte</v>
      </c>
      <c r="AP29" s="27">
        <v>1</v>
      </c>
      <c r="AQ29">
        <f t="shared" si="39"/>
        <v>37</v>
      </c>
      <c r="AR29" s="20" t="str">
        <f t="shared" si="4"/>
        <v/>
      </c>
      <c r="AS29" s="21" t="str">
        <f t="shared" si="5"/>
        <v/>
      </c>
      <c r="AT29" s="21" t="str">
        <f t="shared" si="6"/>
        <v/>
      </c>
      <c r="AU29" s="21" t="str">
        <f t="shared" si="76"/>
        <v/>
      </c>
      <c r="AV29" s="27"/>
      <c r="AW29" t="str">
        <f t="shared" si="40"/>
        <v/>
      </c>
      <c r="AX29" t="str">
        <f t="shared" si="41"/>
        <v/>
      </c>
      <c r="AY29" t="str">
        <f t="shared" si="77"/>
        <v/>
      </c>
      <c r="AZ29" t="str">
        <f t="shared" si="42"/>
        <v/>
      </c>
      <c r="BA29" t="str">
        <f t="shared" si="78"/>
        <v/>
      </c>
      <c r="BB29" s="28"/>
      <c r="BC29" t="str">
        <f t="shared" si="43"/>
        <v/>
      </c>
      <c r="BD29" s="20" t="str">
        <f t="shared" si="7"/>
        <v/>
      </c>
      <c r="BE29" s="21" t="str">
        <f t="shared" si="44"/>
        <v/>
      </c>
      <c r="BF29" s="21" t="str">
        <f t="shared" si="45"/>
        <v/>
      </c>
      <c r="BG29" s="21" t="str">
        <f t="shared" si="46"/>
        <v/>
      </c>
      <c r="BH29" s="27"/>
      <c r="BI29" t="str">
        <f t="shared" si="47"/>
        <v/>
      </c>
      <c r="BJ29" t="str">
        <f t="shared" si="8"/>
        <v/>
      </c>
      <c r="BK29" t="str">
        <f t="shared" si="48"/>
        <v/>
      </c>
      <c r="BL29" t="str">
        <f t="shared" si="49"/>
        <v/>
      </c>
      <c r="BM29" t="str">
        <f t="shared" si="50"/>
        <v/>
      </c>
      <c r="BN29" s="28"/>
      <c r="BO29" t="str">
        <f t="shared" si="51"/>
        <v/>
      </c>
      <c r="BP29" s="20" t="str">
        <f t="shared" si="9"/>
        <v/>
      </c>
      <c r="BQ29" s="21" t="str">
        <f t="shared" si="52"/>
        <v/>
      </c>
      <c r="BR29" s="21" t="str">
        <f t="shared" si="53"/>
        <v/>
      </c>
      <c r="BS29" s="21" t="str">
        <f t="shared" si="54"/>
        <v/>
      </c>
      <c r="BT29" s="27"/>
      <c r="BU29" t="str">
        <f t="shared" si="55"/>
        <v/>
      </c>
      <c r="BV29" t="str">
        <f t="shared" si="10"/>
        <v/>
      </c>
      <c r="BW29" t="str">
        <f t="shared" si="56"/>
        <v/>
      </c>
      <c r="BX29" t="str">
        <f t="shared" si="57"/>
        <v/>
      </c>
      <c r="BY29" t="str">
        <f t="shared" si="58"/>
        <v/>
      </c>
      <c r="BZ29" s="28"/>
      <c r="CA29" t="str">
        <f t="shared" si="59"/>
        <v/>
      </c>
      <c r="CB29" s="20" t="str">
        <f t="shared" si="60"/>
        <v/>
      </c>
      <c r="CC29" s="21" t="str">
        <f t="shared" si="61"/>
        <v/>
      </c>
      <c r="CD29" s="21" t="str">
        <f t="shared" si="62"/>
        <v/>
      </c>
      <c r="CE29" s="21" t="str">
        <f t="shared" si="63"/>
        <v/>
      </c>
      <c r="CF29" s="27"/>
      <c r="CI29" s="3">
        <v>26</v>
      </c>
      <c r="CJ29" s="3">
        <f t="shared" si="11"/>
        <v>8</v>
      </c>
      <c r="CK29" s="3" t="str">
        <f t="shared" si="12"/>
        <v>Pohl</v>
      </c>
      <c r="CL29" s="3" t="str">
        <f t="shared" si="13"/>
        <v>Danilo</v>
      </c>
      <c r="CM29" s="3" t="str">
        <f>VLOOKUP(CJ29,Anmeldung!$A$5:$E$204,5,FALSE)</f>
        <v>Snowboard</v>
      </c>
      <c r="CO29" s="63" t="str">
        <f>VLOOKUP(CJ29,Anmeldung!$A$5:$E$204,5,FALSE)</f>
        <v>Snowboard</v>
      </c>
      <c r="CP29" s="3">
        <f t="shared" si="64"/>
        <v>8</v>
      </c>
      <c r="CQ29" s="64" t="str">
        <f t="shared" si="65"/>
        <v/>
      </c>
      <c r="CR29" s="65">
        <f t="shared" si="66"/>
        <v>8</v>
      </c>
      <c r="CS29">
        <f t="shared" si="14"/>
        <v>26</v>
      </c>
      <c r="CT29">
        <f t="shared" si="67"/>
        <v>33</v>
      </c>
      <c r="CU29">
        <f t="shared" si="68"/>
        <v>61</v>
      </c>
      <c r="CV29" t="str">
        <f t="shared" si="79"/>
        <v/>
      </c>
      <c r="CW29">
        <f t="shared" si="69"/>
        <v>45</v>
      </c>
      <c r="CZ29" s="3">
        <v>26</v>
      </c>
      <c r="DA29" s="3">
        <f t="shared" si="70"/>
        <v>31</v>
      </c>
      <c r="DB29" s="3" t="str">
        <f t="shared" si="71"/>
        <v>Spath</v>
      </c>
      <c r="DC29" s="3" t="str">
        <f t="shared" si="72"/>
        <v>Niklas</v>
      </c>
      <c r="DF29" s="3">
        <v>26</v>
      </c>
      <c r="DG29" s="3">
        <f t="shared" si="73"/>
        <v>58</v>
      </c>
      <c r="DH29" s="3" t="str">
        <f t="shared" si="74"/>
        <v>Hoch</v>
      </c>
      <c r="DI29" s="3" t="str">
        <f t="shared" si="75"/>
        <v>Manuel</v>
      </c>
    </row>
    <row r="30" spans="1:113" x14ac:dyDescent="0.3">
      <c r="A30">
        <f t="shared" si="15"/>
        <v>2000</v>
      </c>
      <c r="B30">
        <f t="shared" si="16"/>
        <v>2000</v>
      </c>
      <c r="C30">
        <f t="shared" si="17"/>
        <v>1000</v>
      </c>
      <c r="D30">
        <f t="shared" si="18"/>
        <v>0</v>
      </c>
      <c r="E30">
        <f t="shared" si="19"/>
        <v>0</v>
      </c>
      <c r="F30">
        <f t="shared" si="20"/>
        <v>0</v>
      </c>
      <c r="G30">
        <f t="shared" si="21"/>
        <v>0</v>
      </c>
      <c r="H30">
        <f t="shared" si="22"/>
        <v>0</v>
      </c>
      <c r="I30">
        <f t="shared" si="23"/>
        <v>0</v>
      </c>
      <c r="J30">
        <f t="shared" si="24"/>
        <v>0</v>
      </c>
      <c r="M30" s="3">
        <f t="shared" si="25"/>
        <v>28</v>
      </c>
      <c r="N30" s="3">
        <f t="shared" si="26"/>
        <v>30</v>
      </c>
      <c r="O30" s="3" t="str">
        <f t="shared" si="27"/>
        <v/>
      </c>
      <c r="P30" s="3" t="str">
        <f t="shared" si="28"/>
        <v/>
      </c>
      <c r="Q30" s="3" t="str">
        <f t="shared" si="29"/>
        <v/>
      </c>
      <c r="R30" s="3" t="str">
        <f t="shared" si="30"/>
        <v/>
      </c>
      <c r="S30" s="3" t="str">
        <f t="shared" si="31"/>
        <v/>
      </c>
      <c r="T30" s="3" t="str">
        <f t="shared" si="32"/>
        <v/>
      </c>
      <c r="U30" s="3" t="str">
        <f t="shared" si="33"/>
        <v/>
      </c>
      <c r="V30" s="3" t="str">
        <f t="shared" si="34"/>
        <v/>
      </c>
      <c r="Z30" s="20">
        <f>Qualifikation!AD31</f>
        <v>28</v>
      </c>
      <c r="AA30" s="21" t="str">
        <f>Qualifikation!AE31</f>
        <v>Vögle</v>
      </c>
      <c r="AB30" s="21" t="str">
        <f>Qualifikation!AF31</f>
        <v>Fabian</v>
      </c>
      <c r="AC30" s="21" t="str">
        <f>Qualifikation!AG31</f>
        <v>Fabes Team Meßstetten</v>
      </c>
      <c r="AD30" s="27">
        <v>2</v>
      </c>
      <c r="AE30" t="str">
        <f>IFERROR(VLOOKUP(1000,$A30:Z30,26,FALSE),"")</f>
        <v/>
      </c>
      <c r="AF30" s="20">
        <f t="shared" si="0"/>
        <v>30</v>
      </c>
      <c r="AG30" s="21" t="str">
        <f t="shared" si="35"/>
        <v>Spath</v>
      </c>
      <c r="AH30" s="21" t="str">
        <f t="shared" si="1"/>
        <v>Nina</v>
      </c>
      <c r="AI30" s="21" t="str">
        <f t="shared" si="36"/>
        <v xml:space="preserve"> </v>
      </c>
      <c r="AJ30" s="27">
        <v>2</v>
      </c>
      <c r="AK30" t="str">
        <f>IFERROR(VLOOKUP(1000,$B30:AF30,31,FALSE),"")</f>
        <v/>
      </c>
      <c r="AL30" s="20">
        <f t="shared" si="2"/>
        <v>38</v>
      </c>
      <c r="AM30" s="21" t="str">
        <f t="shared" si="37"/>
        <v>Schwer</v>
      </c>
      <c r="AN30" s="21" t="str">
        <f t="shared" si="3"/>
        <v>Mathias</v>
      </c>
      <c r="AO30" s="21" t="str">
        <f t="shared" si="38"/>
        <v>Madas</v>
      </c>
      <c r="AP30" s="27">
        <v>1</v>
      </c>
      <c r="AQ30">
        <f t="shared" si="39"/>
        <v>38</v>
      </c>
      <c r="AR30" s="20" t="str">
        <f t="shared" si="4"/>
        <v/>
      </c>
      <c r="AS30" s="21" t="str">
        <f t="shared" si="5"/>
        <v/>
      </c>
      <c r="AT30" s="21" t="str">
        <f t="shared" si="6"/>
        <v/>
      </c>
      <c r="AU30" s="21" t="str">
        <f t="shared" si="76"/>
        <v/>
      </c>
      <c r="AV30" s="27"/>
      <c r="AW30" t="str">
        <f t="shared" si="40"/>
        <v/>
      </c>
      <c r="AX30" t="str">
        <f t="shared" si="41"/>
        <v/>
      </c>
      <c r="AY30" t="str">
        <f t="shared" si="77"/>
        <v/>
      </c>
      <c r="AZ30" t="str">
        <f t="shared" si="42"/>
        <v/>
      </c>
      <c r="BA30" t="str">
        <f t="shared" si="78"/>
        <v/>
      </c>
      <c r="BB30" s="28"/>
      <c r="BC30" t="str">
        <f t="shared" si="43"/>
        <v/>
      </c>
      <c r="BD30" s="20" t="str">
        <f t="shared" si="7"/>
        <v/>
      </c>
      <c r="BE30" s="21" t="str">
        <f t="shared" si="44"/>
        <v/>
      </c>
      <c r="BF30" s="21" t="str">
        <f t="shared" si="45"/>
        <v/>
      </c>
      <c r="BG30" s="21" t="str">
        <f t="shared" si="46"/>
        <v/>
      </c>
      <c r="BH30" s="27"/>
      <c r="BI30" t="str">
        <f t="shared" si="47"/>
        <v/>
      </c>
      <c r="BJ30" t="str">
        <f t="shared" si="8"/>
        <v/>
      </c>
      <c r="BK30" t="str">
        <f t="shared" si="48"/>
        <v/>
      </c>
      <c r="BL30" t="str">
        <f t="shared" si="49"/>
        <v/>
      </c>
      <c r="BM30" t="str">
        <f t="shared" si="50"/>
        <v/>
      </c>
      <c r="BN30" s="28"/>
      <c r="BO30" t="str">
        <f t="shared" si="51"/>
        <v/>
      </c>
      <c r="BP30" s="20" t="str">
        <f t="shared" si="9"/>
        <v/>
      </c>
      <c r="BQ30" s="21" t="str">
        <f t="shared" si="52"/>
        <v/>
      </c>
      <c r="BR30" s="21" t="str">
        <f t="shared" si="53"/>
        <v/>
      </c>
      <c r="BS30" s="21" t="str">
        <f t="shared" si="54"/>
        <v/>
      </c>
      <c r="BT30" s="27"/>
      <c r="BU30" t="str">
        <f t="shared" si="55"/>
        <v/>
      </c>
      <c r="BV30" t="str">
        <f t="shared" si="10"/>
        <v/>
      </c>
      <c r="BW30" t="str">
        <f t="shared" si="56"/>
        <v/>
      </c>
      <c r="BX30" t="str">
        <f t="shared" si="57"/>
        <v/>
      </c>
      <c r="BY30" t="str">
        <f t="shared" si="58"/>
        <v/>
      </c>
      <c r="BZ30" s="28"/>
      <c r="CA30" t="str">
        <f t="shared" si="59"/>
        <v/>
      </c>
      <c r="CB30" s="20" t="str">
        <f t="shared" si="60"/>
        <v/>
      </c>
      <c r="CC30" s="21" t="str">
        <f t="shared" si="61"/>
        <v/>
      </c>
      <c r="CD30" s="21" t="str">
        <f t="shared" si="62"/>
        <v/>
      </c>
      <c r="CE30" s="21" t="str">
        <f t="shared" si="63"/>
        <v/>
      </c>
      <c r="CF30" s="27"/>
      <c r="CI30" s="3">
        <v>27</v>
      </c>
      <c r="CJ30" s="3">
        <f t="shared" si="11"/>
        <v>11</v>
      </c>
      <c r="CK30" s="3" t="str">
        <f t="shared" si="12"/>
        <v>Wiesner</v>
      </c>
      <c r="CL30" s="3" t="str">
        <f t="shared" si="13"/>
        <v>Moritz</v>
      </c>
      <c r="CM30" s="3" t="str">
        <f>VLOOKUP(CJ30,Anmeldung!$A$5:$E$204,5,FALSE)</f>
        <v>Snowboard</v>
      </c>
      <c r="CO30" s="63" t="str">
        <f>VLOOKUP(CJ30,Anmeldung!$A$5:$E$204,5,FALSE)</f>
        <v>Snowboard</v>
      </c>
      <c r="CP30" s="3">
        <f t="shared" si="64"/>
        <v>11</v>
      </c>
      <c r="CQ30" s="64" t="str">
        <f t="shared" si="65"/>
        <v/>
      </c>
      <c r="CR30" s="65">
        <f t="shared" si="66"/>
        <v>11</v>
      </c>
      <c r="CS30">
        <f t="shared" si="14"/>
        <v>27</v>
      </c>
      <c r="CT30">
        <f t="shared" si="67"/>
        <v>34</v>
      </c>
      <c r="CU30" t="str">
        <f t="shared" si="68"/>
        <v/>
      </c>
      <c r="CV30" t="str">
        <f t="shared" si="79"/>
        <v/>
      </c>
      <c r="CW30">
        <f t="shared" si="69"/>
        <v>46</v>
      </c>
      <c r="CZ30" s="3">
        <v>27</v>
      </c>
      <c r="DA30" s="3" t="str">
        <f t="shared" si="70"/>
        <v/>
      </c>
      <c r="DB30" s="3" t="str">
        <f t="shared" si="71"/>
        <v/>
      </c>
      <c r="DC30" s="3" t="str">
        <f t="shared" si="72"/>
        <v/>
      </c>
      <c r="DF30" s="3">
        <v>27</v>
      </c>
      <c r="DG30" s="3">
        <f t="shared" si="73"/>
        <v>60</v>
      </c>
      <c r="DH30" s="3" t="str">
        <f t="shared" si="74"/>
        <v>Burger</v>
      </c>
      <c r="DI30" s="3" t="str">
        <f t="shared" si="75"/>
        <v>Marco</v>
      </c>
    </row>
    <row r="31" spans="1:113" x14ac:dyDescent="0.3">
      <c r="A31">
        <f t="shared" si="15"/>
        <v>1000</v>
      </c>
      <c r="B31">
        <f t="shared" si="16"/>
        <v>2000</v>
      </c>
      <c r="C31">
        <f t="shared" si="17"/>
        <v>1000</v>
      </c>
      <c r="D31">
        <f t="shared" si="18"/>
        <v>0</v>
      </c>
      <c r="E31">
        <f t="shared" si="19"/>
        <v>0</v>
      </c>
      <c r="F31">
        <f t="shared" si="20"/>
        <v>0</v>
      </c>
      <c r="G31">
        <f t="shared" si="21"/>
        <v>0</v>
      </c>
      <c r="H31">
        <f t="shared" si="22"/>
        <v>0</v>
      </c>
      <c r="I31">
        <f t="shared" si="23"/>
        <v>0</v>
      </c>
      <c r="J31">
        <f t="shared" si="24"/>
        <v>0</v>
      </c>
      <c r="M31" s="3" t="str">
        <f t="shared" si="25"/>
        <v/>
      </c>
      <c r="N31" s="3">
        <f t="shared" si="26"/>
        <v>32</v>
      </c>
      <c r="O31" s="3" t="str">
        <f t="shared" si="27"/>
        <v/>
      </c>
      <c r="P31" s="3" t="str">
        <f t="shared" si="28"/>
        <v/>
      </c>
      <c r="Q31" s="3" t="str">
        <f t="shared" si="29"/>
        <v/>
      </c>
      <c r="R31" s="3" t="str">
        <f t="shared" si="30"/>
        <v/>
      </c>
      <c r="S31" s="3" t="str">
        <f t="shared" si="31"/>
        <v/>
      </c>
      <c r="T31" s="3" t="str">
        <f t="shared" si="32"/>
        <v/>
      </c>
      <c r="U31" s="3" t="str">
        <f t="shared" si="33"/>
        <v/>
      </c>
      <c r="V31" s="3" t="str">
        <f t="shared" si="34"/>
        <v/>
      </c>
      <c r="Z31" s="20">
        <f>Qualifikation!AD32</f>
        <v>29</v>
      </c>
      <c r="AA31" s="21" t="str">
        <f>Qualifikation!AE32</f>
        <v>Landmesser</v>
      </c>
      <c r="AB31" s="21" t="str">
        <f>Qualifikation!AF32</f>
        <v>Manuel</v>
      </c>
      <c r="AC31" s="21" t="str">
        <f>Qualifikation!AG32</f>
        <v xml:space="preserve"> </v>
      </c>
      <c r="AD31" s="27">
        <v>1</v>
      </c>
      <c r="AE31">
        <f>IFERROR(VLOOKUP(1000,$A31:Z31,26,FALSE),"")</f>
        <v>29</v>
      </c>
      <c r="AF31" s="20">
        <f t="shared" si="0"/>
        <v>32</v>
      </c>
      <c r="AG31" s="21" t="str">
        <f t="shared" si="35"/>
        <v>Hettich</v>
      </c>
      <c r="AH31" s="21" t="str">
        <f t="shared" si="1"/>
        <v>Andreas</v>
      </c>
      <c r="AI31" s="21" t="str">
        <f t="shared" si="36"/>
        <v>Skilehrer</v>
      </c>
      <c r="AJ31" s="27">
        <v>2</v>
      </c>
      <c r="AK31" t="str">
        <f>IFERROR(VLOOKUP(1000,$B31:AF31,31,FALSE),"")</f>
        <v/>
      </c>
      <c r="AL31" s="20">
        <f t="shared" si="2"/>
        <v>39</v>
      </c>
      <c r="AM31" s="21" t="str">
        <f t="shared" si="37"/>
        <v>Schilli</v>
      </c>
      <c r="AN31" s="21" t="str">
        <f t="shared" si="3"/>
        <v>Felix</v>
      </c>
      <c r="AO31" s="21" t="str">
        <f t="shared" si="38"/>
        <v>Schelli</v>
      </c>
      <c r="AP31" s="27">
        <v>1</v>
      </c>
      <c r="AQ31">
        <f t="shared" si="39"/>
        <v>39</v>
      </c>
      <c r="AR31" s="20" t="str">
        <f t="shared" si="4"/>
        <v/>
      </c>
      <c r="AS31" s="21" t="str">
        <f t="shared" si="5"/>
        <v/>
      </c>
      <c r="AT31" s="21" t="str">
        <f t="shared" si="6"/>
        <v/>
      </c>
      <c r="AU31" s="21" t="str">
        <f t="shared" si="76"/>
        <v/>
      </c>
      <c r="AV31" s="27"/>
      <c r="AW31" t="str">
        <f t="shared" si="40"/>
        <v/>
      </c>
      <c r="AX31" t="str">
        <f t="shared" si="41"/>
        <v/>
      </c>
      <c r="AY31" t="str">
        <f t="shared" si="77"/>
        <v/>
      </c>
      <c r="AZ31" t="str">
        <f t="shared" si="42"/>
        <v/>
      </c>
      <c r="BA31" t="str">
        <f t="shared" si="78"/>
        <v/>
      </c>
      <c r="BB31" s="28"/>
      <c r="BC31" t="str">
        <f t="shared" si="43"/>
        <v/>
      </c>
      <c r="BD31" s="20" t="str">
        <f t="shared" si="7"/>
        <v/>
      </c>
      <c r="BE31" s="21" t="str">
        <f t="shared" si="44"/>
        <v/>
      </c>
      <c r="BF31" s="21" t="str">
        <f t="shared" si="45"/>
        <v/>
      </c>
      <c r="BG31" s="21" t="str">
        <f t="shared" si="46"/>
        <v/>
      </c>
      <c r="BH31" s="27"/>
      <c r="BI31" t="str">
        <f t="shared" si="47"/>
        <v/>
      </c>
      <c r="BJ31" t="str">
        <f t="shared" si="8"/>
        <v/>
      </c>
      <c r="BK31" t="str">
        <f t="shared" si="48"/>
        <v/>
      </c>
      <c r="BL31" t="str">
        <f t="shared" si="49"/>
        <v/>
      </c>
      <c r="BM31" t="str">
        <f t="shared" si="50"/>
        <v/>
      </c>
      <c r="BN31" s="28"/>
      <c r="BO31" t="str">
        <f t="shared" si="51"/>
        <v/>
      </c>
      <c r="BP31" s="20" t="str">
        <f t="shared" si="9"/>
        <v/>
      </c>
      <c r="BQ31" s="21" t="str">
        <f t="shared" si="52"/>
        <v/>
      </c>
      <c r="BR31" s="21" t="str">
        <f t="shared" si="53"/>
        <v/>
      </c>
      <c r="BS31" s="21" t="str">
        <f t="shared" si="54"/>
        <v/>
      </c>
      <c r="BT31" s="27"/>
      <c r="BU31" t="str">
        <f t="shared" si="55"/>
        <v/>
      </c>
      <c r="BV31" t="str">
        <f t="shared" si="10"/>
        <v/>
      </c>
      <c r="BW31" t="str">
        <f t="shared" si="56"/>
        <v/>
      </c>
      <c r="BX31" t="str">
        <f t="shared" si="57"/>
        <v/>
      </c>
      <c r="BY31" t="str">
        <f t="shared" si="58"/>
        <v/>
      </c>
      <c r="BZ31" s="28"/>
      <c r="CA31" t="str">
        <f t="shared" si="59"/>
        <v/>
      </c>
      <c r="CB31" s="20" t="str">
        <f t="shared" si="60"/>
        <v/>
      </c>
      <c r="CC31" s="21" t="str">
        <f t="shared" si="61"/>
        <v/>
      </c>
      <c r="CD31" s="21" t="str">
        <f t="shared" si="62"/>
        <v/>
      </c>
      <c r="CE31" s="21" t="str">
        <f t="shared" si="63"/>
        <v/>
      </c>
      <c r="CF31" s="27"/>
      <c r="CI31" s="3">
        <v>28</v>
      </c>
      <c r="CJ31" s="3">
        <f t="shared" si="11"/>
        <v>15</v>
      </c>
      <c r="CK31" s="3" t="str">
        <f t="shared" si="12"/>
        <v>Pohl</v>
      </c>
      <c r="CL31" s="3" t="str">
        <f t="shared" si="13"/>
        <v>Florina</v>
      </c>
      <c r="CM31" s="3" t="str">
        <f>VLOOKUP(CJ31,Anmeldung!$A$5:$E$204,5,FALSE)</f>
        <v>Snowboard</v>
      </c>
      <c r="CO31" s="63" t="str">
        <f>VLOOKUP(CJ31,Anmeldung!$A$5:$E$204,5,FALSE)</f>
        <v>Snowboard</v>
      </c>
      <c r="CP31" s="3">
        <f t="shared" si="64"/>
        <v>15</v>
      </c>
      <c r="CQ31" s="64" t="str">
        <f t="shared" si="65"/>
        <v/>
      </c>
      <c r="CR31" s="65">
        <f t="shared" si="66"/>
        <v>15</v>
      </c>
      <c r="CS31">
        <f t="shared" si="14"/>
        <v>28</v>
      </c>
      <c r="CT31">
        <f t="shared" si="67"/>
        <v>60</v>
      </c>
      <c r="CU31" t="str">
        <f t="shared" si="68"/>
        <v/>
      </c>
      <c r="CV31" t="str">
        <f t="shared" si="79"/>
        <v/>
      </c>
      <c r="CW31">
        <f t="shared" si="69"/>
        <v>49</v>
      </c>
      <c r="CZ31" s="3">
        <v>28</v>
      </c>
      <c r="DA31" s="3" t="str">
        <f t="shared" si="70"/>
        <v/>
      </c>
      <c r="DB31" s="3" t="str">
        <f t="shared" si="71"/>
        <v/>
      </c>
      <c r="DC31" s="3" t="str">
        <f t="shared" si="72"/>
        <v/>
      </c>
      <c r="DF31" s="3">
        <v>28</v>
      </c>
      <c r="DG31" s="3">
        <f t="shared" si="73"/>
        <v>10</v>
      </c>
      <c r="DH31" s="3" t="str">
        <f t="shared" si="74"/>
        <v>Finkbeiner</v>
      </c>
      <c r="DI31" s="3" t="str">
        <f t="shared" si="75"/>
        <v>Fabienne</v>
      </c>
    </row>
    <row r="32" spans="1:113" x14ac:dyDescent="0.3">
      <c r="A32">
        <f t="shared" si="15"/>
        <v>1000</v>
      </c>
      <c r="B32">
        <f t="shared" si="16"/>
        <v>1000</v>
      </c>
      <c r="C32">
        <f t="shared" si="17"/>
        <v>1000</v>
      </c>
      <c r="D32">
        <f t="shared" si="18"/>
        <v>0</v>
      </c>
      <c r="E32">
        <f t="shared" si="19"/>
        <v>0</v>
      </c>
      <c r="F32">
        <f t="shared" si="20"/>
        <v>0</v>
      </c>
      <c r="G32">
        <f t="shared" si="21"/>
        <v>0</v>
      </c>
      <c r="H32">
        <f t="shared" si="22"/>
        <v>0</v>
      </c>
      <c r="I32">
        <f t="shared" si="23"/>
        <v>0</v>
      </c>
      <c r="J32">
        <f t="shared" si="24"/>
        <v>0</v>
      </c>
      <c r="M32" s="3" t="str">
        <f t="shared" si="25"/>
        <v/>
      </c>
      <c r="N32" s="3" t="str">
        <f t="shared" si="26"/>
        <v/>
      </c>
      <c r="O32" s="3" t="str">
        <f t="shared" si="27"/>
        <v/>
      </c>
      <c r="P32" s="3" t="str">
        <f t="shared" si="28"/>
        <v/>
      </c>
      <c r="Q32" s="3" t="str">
        <f t="shared" si="29"/>
        <v/>
      </c>
      <c r="R32" s="3" t="str">
        <f t="shared" si="30"/>
        <v/>
      </c>
      <c r="S32" s="3" t="str">
        <f t="shared" si="31"/>
        <v/>
      </c>
      <c r="T32" s="3" t="str">
        <f t="shared" si="32"/>
        <v/>
      </c>
      <c r="U32" s="3" t="str">
        <f t="shared" si="33"/>
        <v/>
      </c>
      <c r="V32" s="3" t="str">
        <f t="shared" si="34"/>
        <v/>
      </c>
      <c r="Z32" s="20">
        <f>Qualifikation!AD33</f>
        <v>30</v>
      </c>
      <c r="AA32" s="21" t="str">
        <f>Qualifikation!AE33</f>
        <v>Spath</v>
      </c>
      <c r="AB32" s="21" t="str">
        <f>Qualifikation!AF33</f>
        <v>Nina</v>
      </c>
      <c r="AC32" s="21" t="str">
        <f>Qualifikation!AG33</f>
        <v xml:space="preserve"> </v>
      </c>
      <c r="AD32" s="27">
        <v>1</v>
      </c>
      <c r="AE32">
        <f>IFERROR(VLOOKUP(1000,$A32:Z32,26,FALSE),"")</f>
        <v>30</v>
      </c>
      <c r="AF32" s="20">
        <f t="shared" si="0"/>
        <v>33</v>
      </c>
      <c r="AG32" s="21" t="str">
        <f t="shared" si="35"/>
        <v xml:space="preserve">Debrezeni </v>
      </c>
      <c r="AH32" s="21" t="str">
        <f t="shared" si="1"/>
        <v>Norbert</v>
      </c>
      <c r="AI32" s="21" t="str">
        <f t="shared" si="36"/>
        <v>Nobseholgersohn</v>
      </c>
      <c r="AJ32" s="27">
        <v>1</v>
      </c>
      <c r="AK32">
        <f>IFERROR(VLOOKUP(1000,$B32:AF32,31,FALSE),"")</f>
        <v>33</v>
      </c>
      <c r="AL32" s="20">
        <f t="shared" si="2"/>
        <v>41</v>
      </c>
      <c r="AM32" s="21" t="str">
        <f t="shared" si="37"/>
        <v>Kuner</v>
      </c>
      <c r="AN32" s="21" t="str">
        <f t="shared" si="3"/>
        <v>Daniel</v>
      </c>
      <c r="AO32" s="21" t="str">
        <f t="shared" si="38"/>
        <v>Jacky</v>
      </c>
      <c r="AP32" s="27">
        <v>1</v>
      </c>
      <c r="AQ32">
        <f t="shared" si="39"/>
        <v>41</v>
      </c>
      <c r="AR32" s="20" t="str">
        <f t="shared" si="4"/>
        <v/>
      </c>
      <c r="AS32" s="21" t="str">
        <f t="shared" si="5"/>
        <v/>
      </c>
      <c r="AT32" s="21" t="str">
        <f t="shared" si="6"/>
        <v/>
      </c>
      <c r="AU32" s="21" t="str">
        <f t="shared" si="76"/>
        <v/>
      </c>
      <c r="AV32" s="27"/>
      <c r="AW32" t="str">
        <f t="shared" si="40"/>
        <v/>
      </c>
      <c r="AX32" t="str">
        <f t="shared" si="41"/>
        <v/>
      </c>
      <c r="AY32" t="str">
        <f t="shared" si="77"/>
        <v/>
      </c>
      <c r="AZ32" t="str">
        <f t="shared" si="42"/>
        <v/>
      </c>
      <c r="BA32" t="str">
        <f t="shared" si="78"/>
        <v/>
      </c>
      <c r="BB32" s="28"/>
      <c r="BC32" t="str">
        <f t="shared" si="43"/>
        <v/>
      </c>
      <c r="BD32" s="20" t="str">
        <f t="shared" si="7"/>
        <v/>
      </c>
      <c r="BE32" s="21" t="str">
        <f t="shared" si="44"/>
        <v/>
      </c>
      <c r="BF32" s="21" t="str">
        <f t="shared" si="45"/>
        <v/>
      </c>
      <c r="BG32" s="21" t="str">
        <f t="shared" si="46"/>
        <v/>
      </c>
      <c r="BH32" s="27"/>
      <c r="BI32" t="str">
        <f t="shared" si="47"/>
        <v/>
      </c>
      <c r="BJ32" t="str">
        <f t="shared" si="8"/>
        <v/>
      </c>
      <c r="BK32" t="str">
        <f t="shared" si="48"/>
        <v/>
      </c>
      <c r="BL32" t="str">
        <f t="shared" si="49"/>
        <v/>
      </c>
      <c r="BM32" t="str">
        <f t="shared" si="50"/>
        <v/>
      </c>
      <c r="BN32" s="28"/>
      <c r="BO32" t="str">
        <f t="shared" si="51"/>
        <v/>
      </c>
      <c r="BP32" s="20" t="str">
        <f t="shared" si="9"/>
        <v/>
      </c>
      <c r="BQ32" s="21" t="str">
        <f t="shared" si="52"/>
        <v/>
      </c>
      <c r="BR32" s="21" t="str">
        <f t="shared" si="53"/>
        <v/>
      </c>
      <c r="BS32" s="21" t="str">
        <f t="shared" si="54"/>
        <v/>
      </c>
      <c r="BT32" s="27"/>
      <c r="BU32" t="str">
        <f t="shared" si="55"/>
        <v/>
      </c>
      <c r="BV32" t="str">
        <f t="shared" si="10"/>
        <v/>
      </c>
      <c r="BW32" t="str">
        <f t="shared" si="56"/>
        <v/>
      </c>
      <c r="BX32" t="str">
        <f t="shared" si="57"/>
        <v/>
      </c>
      <c r="BY32" t="str">
        <f t="shared" si="58"/>
        <v/>
      </c>
      <c r="BZ32" s="28"/>
      <c r="CA32" t="str">
        <f t="shared" si="59"/>
        <v/>
      </c>
      <c r="CB32" s="20" t="str">
        <f t="shared" si="60"/>
        <v/>
      </c>
      <c r="CC32" s="21" t="str">
        <f t="shared" si="61"/>
        <v/>
      </c>
      <c r="CD32" s="21" t="str">
        <f t="shared" si="62"/>
        <v/>
      </c>
      <c r="CE32" s="21" t="str">
        <f t="shared" si="63"/>
        <v/>
      </c>
      <c r="CF32" s="27"/>
      <c r="CI32" s="3">
        <v>29</v>
      </c>
      <c r="CJ32" s="3">
        <f t="shared" si="11"/>
        <v>16</v>
      </c>
      <c r="CK32" s="3" t="str">
        <f t="shared" si="12"/>
        <v>Richter</v>
      </c>
      <c r="CL32" s="3" t="str">
        <f t="shared" si="13"/>
        <v>Tommy Lee</v>
      </c>
      <c r="CM32" s="3" t="str">
        <f>VLOOKUP(CJ32,Anmeldung!$A$5:$E$204,5,FALSE)</f>
        <v>Snowboard</v>
      </c>
      <c r="CO32" s="63" t="str">
        <f>VLOOKUP(CJ32,Anmeldung!$A$5:$E$204,5,FALSE)</f>
        <v>Snowboard</v>
      </c>
      <c r="CP32" s="3">
        <f t="shared" si="64"/>
        <v>16</v>
      </c>
      <c r="CQ32" s="64" t="str">
        <f t="shared" si="65"/>
        <v/>
      </c>
      <c r="CR32" s="65">
        <f t="shared" si="66"/>
        <v>16</v>
      </c>
      <c r="CS32">
        <f t="shared" si="14"/>
        <v>29</v>
      </c>
      <c r="CT32">
        <f t="shared" si="67"/>
        <v>35</v>
      </c>
      <c r="CU32" t="str">
        <f t="shared" si="68"/>
        <v/>
      </c>
      <c r="CV32" t="str">
        <f t="shared" si="79"/>
        <v/>
      </c>
      <c r="CW32">
        <f t="shared" si="69"/>
        <v>50</v>
      </c>
      <c r="CZ32" s="3">
        <v>29</v>
      </c>
      <c r="DA32" s="3" t="str">
        <f t="shared" si="70"/>
        <v/>
      </c>
      <c r="DB32" s="3" t="str">
        <f t="shared" si="71"/>
        <v/>
      </c>
      <c r="DC32" s="3" t="str">
        <f t="shared" si="72"/>
        <v/>
      </c>
      <c r="DF32" s="3">
        <v>29</v>
      </c>
      <c r="DG32" s="3">
        <f t="shared" si="73"/>
        <v>12</v>
      </c>
      <c r="DH32" s="3" t="str">
        <f t="shared" si="74"/>
        <v>Finkbeiner</v>
      </c>
      <c r="DI32" s="3" t="str">
        <f t="shared" si="75"/>
        <v>Finja</v>
      </c>
    </row>
    <row r="33" spans="1:113" x14ac:dyDescent="0.3">
      <c r="A33">
        <f t="shared" si="15"/>
        <v>2000</v>
      </c>
      <c r="B33">
        <f t="shared" si="16"/>
        <v>1000</v>
      </c>
      <c r="C33">
        <f t="shared" si="17"/>
        <v>2000</v>
      </c>
      <c r="D33">
        <f t="shared" si="18"/>
        <v>0</v>
      </c>
      <c r="E33">
        <f t="shared" si="19"/>
        <v>0</v>
      </c>
      <c r="F33">
        <f t="shared" si="20"/>
        <v>0</v>
      </c>
      <c r="G33">
        <f t="shared" si="21"/>
        <v>0</v>
      </c>
      <c r="H33">
        <f t="shared" si="22"/>
        <v>0</v>
      </c>
      <c r="I33">
        <f t="shared" si="23"/>
        <v>0</v>
      </c>
      <c r="J33">
        <f t="shared" si="24"/>
        <v>0</v>
      </c>
      <c r="M33" s="3">
        <f t="shared" si="25"/>
        <v>31</v>
      </c>
      <c r="N33" s="3" t="str">
        <f t="shared" si="26"/>
        <v/>
      </c>
      <c r="O33" s="3">
        <f t="shared" si="27"/>
        <v>42</v>
      </c>
      <c r="P33" s="3" t="str">
        <f t="shared" si="28"/>
        <v/>
      </c>
      <c r="Q33" s="3" t="str">
        <f t="shared" si="29"/>
        <v/>
      </c>
      <c r="R33" s="3" t="str">
        <f t="shared" si="30"/>
        <v/>
      </c>
      <c r="S33" s="3" t="str">
        <f t="shared" si="31"/>
        <v/>
      </c>
      <c r="T33" s="3" t="str">
        <f t="shared" si="32"/>
        <v/>
      </c>
      <c r="U33" s="3" t="str">
        <f t="shared" si="33"/>
        <v/>
      </c>
      <c r="V33" s="3" t="str">
        <f t="shared" si="34"/>
        <v/>
      </c>
      <c r="Z33" s="20">
        <f>Qualifikation!AD34</f>
        <v>31</v>
      </c>
      <c r="AA33" s="21" t="str">
        <f>Qualifikation!AE34</f>
        <v>Spath</v>
      </c>
      <c r="AB33" s="21" t="str">
        <f>Qualifikation!AF34</f>
        <v>Niklas</v>
      </c>
      <c r="AC33" s="21" t="str">
        <f>Qualifikation!AG34</f>
        <v xml:space="preserve"> </v>
      </c>
      <c r="AD33" s="27">
        <v>2</v>
      </c>
      <c r="AE33" t="str">
        <f>IFERROR(VLOOKUP(1000,$A33:Z33,26,FALSE),"")</f>
        <v/>
      </c>
      <c r="AF33" s="20">
        <f t="shared" si="0"/>
        <v>34</v>
      </c>
      <c r="AG33" s="21" t="str">
        <f t="shared" si="35"/>
        <v>Fleig</v>
      </c>
      <c r="AH33" s="21" t="str">
        <f t="shared" si="1"/>
        <v>Simon</v>
      </c>
      <c r="AI33" s="21" t="str">
        <f t="shared" si="36"/>
        <v>Der Oligarch</v>
      </c>
      <c r="AJ33" s="27">
        <v>1</v>
      </c>
      <c r="AK33">
        <f>IFERROR(VLOOKUP(1000,$B33:AF33,31,FALSE),"")</f>
        <v>34</v>
      </c>
      <c r="AL33" s="20">
        <f t="shared" si="2"/>
        <v>42</v>
      </c>
      <c r="AM33" s="21" t="str">
        <f t="shared" si="37"/>
        <v>Fehrenbach</v>
      </c>
      <c r="AN33" s="21" t="str">
        <f t="shared" si="3"/>
        <v>Florian</v>
      </c>
      <c r="AO33" s="21" t="str">
        <f t="shared" si="38"/>
        <v>Flo</v>
      </c>
      <c r="AP33" s="27">
        <v>2</v>
      </c>
      <c r="AQ33" t="str">
        <f t="shared" si="39"/>
        <v/>
      </c>
      <c r="AR33" s="20" t="str">
        <f t="shared" si="4"/>
        <v/>
      </c>
      <c r="AS33" s="21" t="str">
        <f t="shared" si="5"/>
        <v/>
      </c>
      <c r="AT33" s="21" t="str">
        <f t="shared" si="6"/>
        <v/>
      </c>
      <c r="AU33" s="21" t="str">
        <f t="shared" si="76"/>
        <v/>
      </c>
      <c r="AV33" s="27"/>
      <c r="AW33" t="str">
        <f t="shared" si="40"/>
        <v/>
      </c>
      <c r="AX33" t="str">
        <f t="shared" si="41"/>
        <v/>
      </c>
      <c r="AY33" t="str">
        <f t="shared" si="77"/>
        <v/>
      </c>
      <c r="AZ33" t="str">
        <f t="shared" si="42"/>
        <v/>
      </c>
      <c r="BA33" t="str">
        <f t="shared" si="78"/>
        <v/>
      </c>
      <c r="BB33" s="28"/>
      <c r="BC33" t="str">
        <f t="shared" si="43"/>
        <v/>
      </c>
      <c r="BD33" s="20" t="str">
        <f t="shared" si="7"/>
        <v/>
      </c>
      <c r="BE33" s="21" t="str">
        <f t="shared" si="44"/>
        <v/>
      </c>
      <c r="BF33" s="21" t="str">
        <f t="shared" si="45"/>
        <v/>
      </c>
      <c r="BG33" s="21" t="str">
        <f t="shared" si="46"/>
        <v/>
      </c>
      <c r="BH33" s="27"/>
      <c r="BI33" t="str">
        <f t="shared" si="47"/>
        <v/>
      </c>
      <c r="BJ33" t="str">
        <f t="shared" si="8"/>
        <v/>
      </c>
      <c r="BK33" t="str">
        <f t="shared" si="48"/>
        <v/>
      </c>
      <c r="BL33" t="str">
        <f t="shared" si="49"/>
        <v/>
      </c>
      <c r="BM33" t="str">
        <f t="shared" si="50"/>
        <v/>
      </c>
      <c r="BN33" s="28"/>
      <c r="BO33" t="str">
        <f t="shared" si="51"/>
        <v/>
      </c>
      <c r="BP33" s="20" t="str">
        <f t="shared" si="9"/>
        <v/>
      </c>
      <c r="BQ33" s="21" t="str">
        <f t="shared" si="52"/>
        <v/>
      </c>
      <c r="BR33" s="21" t="str">
        <f t="shared" si="53"/>
        <v/>
      </c>
      <c r="BS33" s="21" t="str">
        <f t="shared" si="54"/>
        <v/>
      </c>
      <c r="BT33" s="27"/>
      <c r="BU33" t="str">
        <f t="shared" si="55"/>
        <v/>
      </c>
      <c r="BV33" t="str">
        <f t="shared" si="10"/>
        <v/>
      </c>
      <c r="BW33" t="str">
        <f t="shared" si="56"/>
        <v/>
      </c>
      <c r="BX33" t="str">
        <f t="shared" si="57"/>
        <v/>
      </c>
      <c r="BY33" t="str">
        <f t="shared" si="58"/>
        <v/>
      </c>
      <c r="BZ33" s="28"/>
      <c r="CA33" t="str">
        <f t="shared" si="59"/>
        <v/>
      </c>
      <c r="CB33" s="20" t="str">
        <f t="shared" si="60"/>
        <v/>
      </c>
      <c r="CC33" s="21" t="str">
        <f t="shared" si="61"/>
        <v/>
      </c>
      <c r="CD33" s="21" t="str">
        <f t="shared" si="62"/>
        <v/>
      </c>
      <c r="CE33" s="21" t="str">
        <f t="shared" si="63"/>
        <v/>
      </c>
      <c r="CF33" s="27"/>
      <c r="CI33" s="3">
        <v>30</v>
      </c>
      <c r="CJ33" s="3">
        <f t="shared" si="11"/>
        <v>17</v>
      </c>
      <c r="CK33" s="3" t="str">
        <f t="shared" si="12"/>
        <v>Kunerth</v>
      </c>
      <c r="CL33" s="3" t="str">
        <f t="shared" si="13"/>
        <v>Lilith</v>
      </c>
      <c r="CM33" s="3" t="str">
        <f>VLOOKUP(CJ33,Anmeldung!$A$5:$E$204,5,FALSE)</f>
        <v>Snowboard</v>
      </c>
      <c r="CO33" s="63" t="str">
        <f>VLOOKUP(CJ33,Anmeldung!$A$5:$E$204,5,FALSE)</f>
        <v>Snowboard</v>
      </c>
      <c r="CP33" s="3">
        <f t="shared" si="64"/>
        <v>17</v>
      </c>
      <c r="CQ33" s="64" t="str">
        <f t="shared" si="65"/>
        <v/>
      </c>
      <c r="CR33" s="65">
        <f t="shared" si="66"/>
        <v>17</v>
      </c>
      <c r="CS33">
        <f t="shared" si="14"/>
        <v>30</v>
      </c>
      <c r="CT33">
        <f t="shared" si="67"/>
        <v>52</v>
      </c>
      <c r="CU33" t="str">
        <f t="shared" si="68"/>
        <v/>
      </c>
      <c r="CV33" t="str">
        <f t="shared" si="79"/>
        <v/>
      </c>
      <c r="CW33">
        <f t="shared" si="69"/>
        <v>54</v>
      </c>
      <c r="CZ33" s="3">
        <v>30</v>
      </c>
      <c r="DA33" s="3" t="str">
        <f t="shared" si="70"/>
        <v/>
      </c>
      <c r="DB33" s="3" t="str">
        <f t="shared" si="71"/>
        <v/>
      </c>
      <c r="DC33" s="3" t="str">
        <f t="shared" si="72"/>
        <v/>
      </c>
      <c r="DF33" s="3">
        <v>30</v>
      </c>
      <c r="DG33" s="3">
        <f t="shared" si="73"/>
        <v>35</v>
      </c>
      <c r="DH33" s="3" t="str">
        <f t="shared" si="74"/>
        <v>Hackenjos</v>
      </c>
      <c r="DI33" s="3" t="str">
        <f t="shared" si="75"/>
        <v>Timo</v>
      </c>
    </row>
    <row r="34" spans="1:113" x14ac:dyDescent="0.3">
      <c r="A34">
        <f t="shared" si="15"/>
        <v>1000</v>
      </c>
      <c r="B34">
        <f t="shared" si="16"/>
        <v>2000</v>
      </c>
      <c r="C34">
        <f t="shared" si="17"/>
        <v>1000</v>
      </c>
      <c r="D34">
        <f t="shared" si="18"/>
        <v>0</v>
      </c>
      <c r="E34">
        <f t="shared" si="19"/>
        <v>0</v>
      </c>
      <c r="F34">
        <f t="shared" si="20"/>
        <v>0</v>
      </c>
      <c r="G34">
        <f t="shared" si="21"/>
        <v>0</v>
      </c>
      <c r="H34">
        <f t="shared" si="22"/>
        <v>0</v>
      </c>
      <c r="I34">
        <f t="shared" si="23"/>
        <v>0</v>
      </c>
      <c r="J34">
        <f t="shared" si="24"/>
        <v>0</v>
      </c>
      <c r="M34" s="3" t="str">
        <f t="shared" si="25"/>
        <v/>
      </c>
      <c r="N34" s="3">
        <f t="shared" si="26"/>
        <v>35</v>
      </c>
      <c r="O34" s="3" t="str">
        <f t="shared" si="27"/>
        <v/>
      </c>
      <c r="P34" s="3" t="str">
        <f t="shared" si="28"/>
        <v/>
      </c>
      <c r="Q34" s="3" t="str">
        <f t="shared" si="29"/>
        <v/>
      </c>
      <c r="R34" s="3" t="str">
        <f t="shared" si="30"/>
        <v/>
      </c>
      <c r="S34" s="3" t="str">
        <f t="shared" si="31"/>
        <v/>
      </c>
      <c r="T34" s="3" t="str">
        <f t="shared" si="32"/>
        <v/>
      </c>
      <c r="U34" s="3" t="str">
        <f t="shared" si="33"/>
        <v/>
      </c>
      <c r="V34" s="3" t="str">
        <f t="shared" si="34"/>
        <v/>
      </c>
      <c r="Z34" s="20">
        <f>Qualifikation!AD35</f>
        <v>32</v>
      </c>
      <c r="AA34" s="21" t="str">
        <f>Qualifikation!AE35</f>
        <v>Hettich</v>
      </c>
      <c r="AB34" s="21" t="str">
        <f>Qualifikation!AF35</f>
        <v>Andreas</v>
      </c>
      <c r="AC34" s="21" t="str">
        <f>Qualifikation!AG35</f>
        <v>Skilehrer</v>
      </c>
      <c r="AD34" s="27">
        <v>1</v>
      </c>
      <c r="AE34">
        <f>IFERROR(VLOOKUP(1000,$A34:Z34,26,FALSE),"")</f>
        <v>32</v>
      </c>
      <c r="AF34" s="20">
        <f t="shared" si="0"/>
        <v>35</v>
      </c>
      <c r="AG34" s="21" t="str">
        <f t="shared" si="35"/>
        <v>Hackenjos</v>
      </c>
      <c r="AH34" s="21" t="str">
        <f t="shared" si="1"/>
        <v>Timo</v>
      </c>
      <c r="AI34" s="21" t="str">
        <f t="shared" si="36"/>
        <v>Tony</v>
      </c>
      <c r="AJ34" s="27">
        <v>2</v>
      </c>
      <c r="AK34" t="str">
        <f>IFERROR(VLOOKUP(1000,$B34:AF34,31,FALSE),"")</f>
        <v/>
      </c>
      <c r="AL34" s="20">
        <f t="shared" si="2"/>
        <v>43</v>
      </c>
      <c r="AM34" s="21" t="str">
        <f t="shared" si="37"/>
        <v>Gibson</v>
      </c>
      <c r="AN34" s="21" t="str">
        <f t="shared" si="3"/>
        <v>Oliver</v>
      </c>
      <c r="AO34" s="21" t="str">
        <f t="shared" si="38"/>
        <v xml:space="preserve"> </v>
      </c>
      <c r="AP34" s="27">
        <v>1</v>
      </c>
      <c r="AQ34">
        <f t="shared" si="39"/>
        <v>43</v>
      </c>
      <c r="AR34" s="20" t="str">
        <f t="shared" si="4"/>
        <v/>
      </c>
      <c r="AS34" s="21" t="str">
        <f t="shared" si="5"/>
        <v/>
      </c>
      <c r="AT34" s="21" t="str">
        <f t="shared" si="6"/>
        <v/>
      </c>
      <c r="AU34" s="21" t="str">
        <f t="shared" si="76"/>
        <v/>
      </c>
      <c r="AV34" s="27"/>
      <c r="AW34" t="str">
        <f t="shared" si="40"/>
        <v/>
      </c>
      <c r="AX34" t="str">
        <f t="shared" si="41"/>
        <v/>
      </c>
      <c r="AY34" t="str">
        <f t="shared" si="77"/>
        <v/>
      </c>
      <c r="AZ34" t="str">
        <f t="shared" si="42"/>
        <v/>
      </c>
      <c r="BA34" t="str">
        <f t="shared" si="78"/>
        <v/>
      </c>
      <c r="BB34" s="28"/>
      <c r="BC34" t="str">
        <f t="shared" si="43"/>
        <v/>
      </c>
      <c r="BD34" s="20" t="str">
        <f t="shared" si="7"/>
        <v/>
      </c>
      <c r="BE34" s="21" t="str">
        <f t="shared" si="44"/>
        <v/>
      </c>
      <c r="BF34" s="21" t="str">
        <f t="shared" si="45"/>
        <v/>
      </c>
      <c r="BG34" s="21" t="str">
        <f t="shared" si="46"/>
        <v/>
      </c>
      <c r="BH34" s="27"/>
      <c r="BI34" t="str">
        <f t="shared" si="47"/>
        <v/>
      </c>
      <c r="BJ34" t="str">
        <f t="shared" si="8"/>
        <v/>
      </c>
      <c r="BK34" t="str">
        <f t="shared" si="48"/>
        <v/>
      </c>
      <c r="BL34" t="str">
        <f t="shared" si="49"/>
        <v/>
      </c>
      <c r="BM34" t="str">
        <f t="shared" si="50"/>
        <v/>
      </c>
      <c r="BN34" s="28"/>
      <c r="BO34" t="str">
        <f t="shared" si="51"/>
        <v/>
      </c>
      <c r="BP34" s="20" t="str">
        <f t="shared" si="9"/>
        <v/>
      </c>
      <c r="BQ34" s="21" t="str">
        <f t="shared" si="52"/>
        <v/>
      </c>
      <c r="BR34" s="21" t="str">
        <f t="shared" si="53"/>
        <v/>
      </c>
      <c r="BS34" s="21" t="str">
        <f t="shared" si="54"/>
        <v/>
      </c>
      <c r="BT34" s="27"/>
      <c r="BU34" t="str">
        <f t="shared" si="55"/>
        <v/>
      </c>
      <c r="BV34" t="str">
        <f t="shared" si="10"/>
        <v/>
      </c>
      <c r="BW34" t="str">
        <f t="shared" si="56"/>
        <v/>
      </c>
      <c r="BX34" t="str">
        <f t="shared" si="57"/>
        <v/>
      </c>
      <c r="BY34" t="str">
        <f t="shared" si="58"/>
        <v/>
      </c>
      <c r="BZ34" s="28"/>
      <c r="CA34" t="str">
        <f t="shared" si="59"/>
        <v/>
      </c>
      <c r="CB34" s="20" t="str">
        <f t="shared" si="60"/>
        <v/>
      </c>
      <c r="CC34" s="21" t="str">
        <f t="shared" si="61"/>
        <v/>
      </c>
      <c r="CD34" s="21" t="str">
        <f t="shared" si="62"/>
        <v/>
      </c>
      <c r="CE34" s="21" t="str">
        <f t="shared" si="63"/>
        <v/>
      </c>
      <c r="CF34" s="27"/>
      <c r="CI34" s="3">
        <v>31</v>
      </c>
      <c r="CJ34" s="3">
        <f t="shared" si="11"/>
        <v>23</v>
      </c>
      <c r="CK34" s="3" t="str">
        <f t="shared" si="12"/>
        <v>Damhardt</v>
      </c>
      <c r="CL34" s="3" t="str">
        <f t="shared" si="13"/>
        <v>Huber</v>
      </c>
      <c r="CM34" s="3" t="str">
        <f>VLOOKUP(CJ34,Anmeldung!$A$5:$E$204,5,FALSE)</f>
        <v>Snowboard</v>
      </c>
      <c r="CO34" s="63" t="str">
        <f>VLOOKUP(CJ34,Anmeldung!$A$5:$E$204,5,FALSE)</f>
        <v>Snowboard</v>
      </c>
      <c r="CP34" s="3">
        <f t="shared" si="64"/>
        <v>23</v>
      </c>
      <c r="CQ34" s="64" t="str">
        <f t="shared" si="65"/>
        <v/>
      </c>
      <c r="CR34" s="65">
        <f t="shared" si="66"/>
        <v>23</v>
      </c>
      <c r="CS34">
        <f t="shared" si="14"/>
        <v>31</v>
      </c>
      <c r="CT34">
        <f t="shared" si="67"/>
        <v>61</v>
      </c>
      <c r="CU34" t="str">
        <f t="shared" si="68"/>
        <v/>
      </c>
      <c r="CV34" t="str">
        <f t="shared" si="79"/>
        <v/>
      </c>
      <c r="CW34">
        <f t="shared" si="69"/>
        <v>55</v>
      </c>
      <c r="CZ34" s="3">
        <v>31</v>
      </c>
      <c r="DA34" s="3" t="str">
        <f t="shared" si="70"/>
        <v/>
      </c>
      <c r="DB34" s="3" t="str">
        <f t="shared" si="71"/>
        <v/>
      </c>
      <c r="DC34" s="3" t="str">
        <f t="shared" si="72"/>
        <v/>
      </c>
      <c r="DF34" s="3">
        <v>31</v>
      </c>
      <c r="DG34" s="3">
        <f t="shared" si="73"/>
        <v>36</v>
      </c>
      <c r="DH34" s="3" t="str">
        <f t="shared" si="74"/>
        <v>Schonz</v>
      </c>
      <c r="DI34" s="3" t="str">
        <f t="shared" si="75"/>
        <v>Manuel</v>
      </c>
    </row>
    <row r="35" spans="1:113" x14ac:dyDescent="0.3">
      <c r="A35">
        <f t="shared" si="15"/>
        <v>1000</v>
      </c>
      <c r="B35">
        <f t="shared" si="16"/>
        <v>2000</v>
      </c>
      <c r="C35">
        <f t="shared" si="17"/>
        <v>1000</v>
      </c>
      <c r="D35">
        <f t="shared" si="18"/>
        <v>0</v>
      </c>
      <c r="E35">
        <f t="shared" si="19"/>
        <v>0</v>
      </c>
      <c r="F35">
        <f t="shared" si="20"/>
        <v>0</v>
      </c>
      <c r="G35">
        <f t="shared" si="21"/>
        <v>0</v>
      </c>
      <c r="H35">
        <f t="shared" si="22"/>
        <v>0</v>
      </c>
      <c r="I35">
        <f t="shared" si="23"/>
        <v>0</v>
      </c>
      <c r="J35">
        <f t="shared" si="24"/>
        <v>0</v>
      </c>
      <c r="M35" s="3" t="str">
        <f t="shared" si="25"/>
        <v/>
      </c>
      <c r="N35" s="3">
        <f t="shared" si="26"/>
        <v>36</v>
      </c>
      <c r="O35" s="3" t="str">
        <f t="shared" si="27"/>
        <v/>
      </c>
      <c r="P35" s="3" t="str">
        <f t="shared" si="28"/>
        <v/>
      </c>
      <c r="Q35" s="3" t="str">
        <f t="shared" si="29"/>
        <v/>
      </c>
      <c r="R35" s="3" t="str">
        <f t="shared" si="30"/>
        <v/>
      </c>
      <c r="S35" s="3" t="str">
        <f t="shared" si="31"/>
        <v/>
      </c>
      <c r="T35" s="3" t="str">
        <f t="shared" si="32"/>
        <v/>
      </c>
      <c r="U35" s="3" t="str">
        <f t="shared" si="33"/>
        <v/>
      </c>
      <c r="V35" s="3" t="str">
        <f t="shared" si="34"/>
        <v/>
      </c>
      <c r="Z35" s="20">
        <f>Qualifikation!AD36</f>
        <v>33</v>
      </c>
      <c r="AA35" s="21" t="str">
        <f>Qualifikation!AE36</f>
        <v xml:space="preserve">Debrezeni </v>
      </c>
      <c r="AB35" s="21" t="str">
        <f>Qualifikation!AF36</f>
        <v>Norbert</v>
      </c>
      <c r="AC35" s="21" t="str">
        <f>Qualifikation!AG36</f>
        <v>Nobseholgersohn</v>
      </c>
      <c r="AD35" s="27">
        <v>1</v>
      </c>
      <c r="AE35">
        <f>IFERROR(VLOOKUP(1000,$A35:Z35,26,FALSE),"")</f>
        <v>33</v>
      </c>
      <c r="AF35" s="20">
        <f t="shared" si="0"/>
        <v>36</v>
      </c>
      <c r="AG35" s="21" t="str">
        <f t="shared" si="35"/>
        <v>Schonz</v>
      </c>
      <c r="AH35" s="21" t="str">
        <f t="shared" si="1"/>
        <v>Manuel</v>
      </c>
      <c r="AI35" s="21" t="str">
        <f t="shared" si="36"/>
        <v xml:space="preserve"> </v>
      </c>
      <c r="AJ35" s="27">
        <v>2</v>
      </c>
      <c r="AK35" t="str">
        <f>IFERROR(VLOOKUP(1000,$B35:AF35,31,FALSE),"")</f>
        <v/>
      </c>
      <c r="AL35" s="20">
        <f t="shared" si="2"/>
        <v>44</v>
      </c>
      <c r="AM35" s="21" t="str">
        <f t="shared" si="37"/>
        <v>Kaltenbach</v>
      </c>
      <c r="AN35" s="21" t="str">
        <f t="shared" si="3"/>
        <v>Andreas</v>
      </c>
      <c r="AO35" s="21" t="str">
        <f t="shared" si="38"/>
        <v xml:space="preserve"> </v>
      </c>
      <c r="AP35" s="27">
        <v>1</v>
      </c>
      <c r="AQ35">
        <f t="shared" si="39"/>
        <v>44</v>
      </c>
      <c r="AR35" s="20" t="str">
        <f t="shared" si="4"/>
        <v/>
      </c>
      <c r="AS35" s="21" t="str">
        <f t="shared" si="5"/>
        <v/>
      </c>
      <c r="AT35" s="21" t="str">
        <f t="shared" si="6"/>
        <v/>
      </c>
      <c r="AU35" s="21" t="str">
        <f t="shared" si="76"/>
        <v/>
      </c>
      <c r="AV35" s="27"/>
      <c r="AW35" t="str">
        <f t="shared" si="40"/>
        <v/>
      </c>
      <c r="AX35" t="str">
        <f t="shared" si="41"/>
        <v/>
      </c>
      <c r="AY35" t="str">
        <f t="shared" si="77"/>
        <v/>
      </c>
      <c r="AZ35" t="str">
        <f t="shared" si="42"/>
        <v/>
      </c>
      <c r="BA35" t="str">
        <f t="shared" si="78"/>
        <v/>
      </c>
      <c r="BB35" s="28"/>
      <c r="BC35" t="str">
        <f t="shared" si="43"/>
        <v/>
      </c>
      <c r="BD35" s="20" t="str">
        <f t="shared" si="7"/>
        <v/>
      </c>
      <c r="BE35" s="21" t="str">
        <f t="shared" si="44"/>
        <v/>
      </c>
      <c r="BF35" s="21" t="str">
        <f t="shared" si="45"/>
        <v/>
      </c>
      <c r="BG35" s="21" t="str">
        <f t="shared" si="46"/>
        <v/>
      </c>
      <c r="BH35" s="27"/>
      <c r="BI35" t="str">
        <f t="shared" si="47"/>
        <v/>
      </c>
      <c r="BJ35" t="str">
        <f t="shared" si="8"/>
        <v/>
      </c>
      <c r="BK35" t="str">
        <f t="shared" si="48"/>
        <v/>
      </c>
      <c r="BL35" t="str">
        <f t="shared" si="49"/>
        <v/>
      </c>
      <c r="BM35" t="str">
        <f t="shared" si="50"/>
        <v/>
      </c>
      <c r="BN35" s="28"/>
      <c r="BO35" t="str">
        <f t="shared" si="51"/>
        <v/>
      </c>
      <c r="BP35" s="20" t="str">
        <f t="shared" si="9"/>
        <v/>
      </c>
      <c r="BQ35" s="21" t="str">
        <f t="shared" si="52"/>
        <v/>
      </c>
      <c r="BR35" s="21" t="str">
        <f t="shared" si="53"/>
        <v/>
      </c>
      <c r="BS35" s="21" t="str">
        <f t="shared" si="54"/>
        <v/>
      </c>
      <c r="BT35" s="27"/>
      <c r="BU35" t="str">
        <f t="shared" si="55"/>
        <v/>
      </c>
      <c r="BV35" t="str">
        <f t="shared" si="10"/>
        <v/>
      </c>
      <c r="BW35" t="str">
        <f t="shared" si="56"/>
        <v/>
      </c>
      <c r="BX35" t="str">
        <f t="shared" si="57"/>
        <v/>
      </c>
      <c r="BY35" t="str">
        <f t="shared" si="58"/>
        <v/>
      </c>
      <c r="BZ35" s="28"/>
      <c r="CA35" t="str">
        <f t="shared" si="59"/>
        <v/>
      </c>
      <c r="CB35" s="20" t="str">
        <f t="shared" si="60"/>
        <v/>
      </c>
      <c r="CC35" s="21" t="str">
        <f t="shared" si="61"/>
        <v/>
      </c>
      <c r="CD35" s="21" t="str">
        <f t="shared" si="62"/>
        <v/>
      </c>
      <c r="CE35" s="21" t="str">
        <f t="shared" si="63"/>
        <v/>
      </c>
      <c r="CF35" s="27"/>
      <c r="CI35" s="3">
        <v>32</v>
      </c>
      <c r="CJ35" s="3">
        <f t="shared" si="11"/>
        <v>25</v>
      </c>
      <c r="CK35" s="3" t="str">
        <f t="shared" si="12"/>
        <v>Pohl</v>
      </c>
      <c r="CL35" s="3" t="str">
        <f t="shared" si="13"/>
        <v>Matthias</v>
      </c>
      <c r="CM35" s="3" t="str">
        <f>VLOOKUP(CJ35,Anmeldung!$A$5:$E$204,5,FALSE)</f>
        <v>Snowboard</v>
      </c>
      <c r="CO35" s="63" t="str">
        <f>VLOOKUP(CJ35,Anmeldung!$A$5:$E$204,5,FALSE)</f>
        <v>Snowboard</v>
      </c>
      <c r="CP35" s="3">
        <f t="shared" si="64"/>
        <v>25</v>
      </c>
      <c r="CQ35" s="64" t="str">
        <f t="shared" si="65"/>
        <v/>
      </c>
      <c r="CR35" s="65">
        <f t="shared" si="66"/>
        <v>25</v>
      </c>
      <c r="CS35">
        <f t="shared" si="14"/>
        <v>32</v>
      </c>
      <c r="CT35">
        <f t="shared" si="67"/>
        <v>53</v>
      </c>
      <c r="CU35" t="str">
        <f t="shared" si="68"/>
        <v/>
      </c>
      <c r="CV35" t="str">
        <f t="shared" si="79"/>
        <v/>
      </c>
      <c r="CW35">
        <f t="shared" si="69"/>
        <v>56</v>
      </c>
      <c r="CZ35" s="3">
        <v>32</v>
      </c>
      <c r="DA35" s="3" t="str">
        <f t="shared" si="70"/>
        <v/>
      </c>
      <c r="DB35" s="3" t="str">
        <f t="shared" si="71"/>
        <v/>
      </c>
      <c r="DC35" s="3" t="str">
        <f t="shared" si="72"/>
        <v/>
      </c>
      <c r="DF35" s="3">
        <v>32</v>
      </c>
      <c r="DG35" s="3">
        <f t="shared" si="73"/>
        <v>40</v>
      </c>
      <c r="DH35" s="3" t="str">
        <f t="shared" si="74"/>
        <v>Meißner</v>
      </c>
      <c r="DI35" s="3" t="str">
        <f t="shared" si="75"/>
        <v>Simon</v>
      </c>
    </row>
    <row r="36" spans="1:113" x14ac:dyDescent="0.3">
      <c r="A36">
        <f t="shared" si="15"/>
        <v>1000</v>
      </c>
      <c r="B36">
        <f t="shared" si="16"/>
        <v>1000</v>
      </c>
      <c r="C36">
        <f t="shared" si="17"/>
        <v>2000</v>
      </c>
      <c r="D36">
        <f t="shared" si="18"/>
        <v>0</v>
      </c>
      <c r="E36">
        <f t="shared" si="19"/>
        <v>0</v>
      </c>
      <c r="F36">
        <f t="shared" si="20"/>
        <v>0</v>
      </c>
      <c r="G36">
        <f t="shared" si="21"/>
        <v>0</v>
      </c>
      <c r="H36">
        <f t="shared" si="22"/>
        <v>0</v>
      </c>
      <c r="I36">
        <f t="shared" si="23"/>
        <v>0</v>
      </c>
      <c r="J36">
        <f t="shared" si="24"/>
        <v>0</v>
      </c>
      <c r="M36" s="3" t="str">
        <f t="shared" si="25"/>
        <v/>
      </c>
      <c r="N36" s="3" t="str">
        <f t="shared" si="26"/>
        <v/>
      </c>
      <c r="O36" s="3">
        <f t="shared" si="27"/>
        <v>45</v>
      </c>
      <c r="P36" s="3" t="str">
        <f t="shared" si="28"/>
        <v/>
      </c>
      <c r="Q36" s="3" t="str">
        <f t="shared" si="29"/>
        <v/>
      </c>
      <c r="R36" s="3" t="str">
        <f t="shared" si="30"/>
        <v/>
      </c>
      <c r="S36" s="3" t="str">
        <f t="shared" si="31"/>
        <v/>
      </c>
      <c r="T36" s="3" t="str">
        <f t="shared" si="32"/>
        <v/>
      </c>
      <c r="U36" s="3" t="str">
        <f t="shared" si="33"/>
        <v/>
      </c>
      <c r="V36" s="3" t="str">
        <f t="shared" si="34"/>
        <v/>
      </c>
      <c r="Z36" s="20">
        <f>Qualifikation!AD37</f>
        <v>34</v>
      </c>
      <c r="AA36" s="21" t="str">
        <f>Qualifikation!AE37</f>
        <v>Fleig</v>
      </c>
      <c r="AB36" s="21" t="str">
        <f>Qualifikation!AF37</f>
        <v>Simon</v>
      </c>
      <c r="AC36" s="21" t="str">
        <f>Qualifikation!AG37</f>
        <v>Der Oligarch</v>
      </c>
      <c r="AD36" s="27">
        <v>1</v>
      </c>
      <c r="AE36">
        <f>IFERROR(VLOOKUP(1000,$A36:Z36,26,FALSE),"")</f>
        <v>34</v>
      </c>
      <c r="AF36" s="20">
        <f t="shared" ref="AF36:AF67" si="80">IFERROR(SMALL(AE$4:AE$203,ROW(H33)),"")</f>
        <v>37</v>
      </c>
      <c r="AG36" s="21" t="str">
        <f t="shared" si="35"/>
        <v>Hettich</v>
      </c>
      <c r="AH36" s="21" t="str">
        <f t="shared" ref="AH36:AH67" si="81">IF(AF36="","",(VLOOKUP(AF36,$Z$4:$AB$203,3,FALSE)))</f>
        <v>Simon</v>
      </c>
      <c r="AI36" s="21" t="str">
        <f t="shared" si="36"/>
        <v>Vogte</v>
      </c>
      <c r="AJ36" s="27">
        <v>1</v>
      </c>
      <c r="AK36">
        <f>IFERROR(VLOOKUP(1000,$B36:AF36,31,FALSE),"")</f>
        <v>37</v>
      </c>
      <c r="AL36" s="20">
        <f t="shared" ref="AL36:AL67" si="82">IFERROR(SMALL(AK$4:AK$203,ROW(M33)),"")</f>
        <v>45</v>
      </c>
      <c r="AM36" s="21" t="str">
        <f t="shared" si="37"/>
        <v>Sauter</v>
      </c>
      <c r="AN36" s="21" t="str">
        <f t="shared" ref="AN36:AN67" si="83">IF(AL36="","",(VLOOKUP(AL36,$Z$4:$AB$203,3,FALSE)))</f>
        <v>Felix</v>
      </c>
      <c r="AO36" s="21" t="str">
        <f t="shared" si="38"/>
        <v xml:space="preserve"> </v>
      </c>
      <c r="AP36" s="27">
        <v>2</v>
      </c>
      <c r="AQ36" t="str">
        <f t="shared" si="39"/>
        <v/>
      </c>
      <c r="AR36" s="20" t="str">
        <f t="shared" ref="AR36:AR67" si="84">IFERROR(SMALL(AQ$4:AQ$203,ROW(M33)),"")</f>
        <v/>
      </c>
      <c r="AS36" s="21" t="str">
        <f t="shared" ref="AS36:AS67" si="85">IF(AR36="","",(VLOOKUP(AR36,AL36:AM235,2,FALSE)))</f>
        <v/>
      </c>
      <c r="AT36" s="21" t="str">
        <f t="shared" ref="AT36:AT67" si="86">IF(AR36="","",(VLOOKUP(AR36,AL36:AN235,3,FALSE)))</f>
        <v/>
      </c>
      <c r="AU36" s="21" t="str">
        <f t="shared" si="76"/>
        <v/>
      </c>
      <c r="AV36" s="27"/>
      <c r="AW36" t="str">
        <f t="shared" si="40"/>
        <v/>
      </c>
      <c r="AX36" t="str">
        <f t="shared" si="41"/>
        <v/>
      </c>
      <c r="AY36" t="str">
        <f t="shared" si="77"/>
        <v/>
      </c>
      <c r="AZ36" t="str">
        <f t="shared" si="42"/>
        <v/>
      </c>
      <c r="BA36" t="str">
        <f t="shared" si="78"/>
        <v/>
      </c>
      <c r="BB36" s="28"/>
      <c r="BC36" t="str">
        <f t="shared" si="43"/>
        <v/>
      </c>
      <c r="BD36" s="20" t="str">
        <f t="shared" ref="BD36:BD67" si="87">IFERROR(SMALL(BC$4:BC$203,ROW(W33)),"")</f>
        <v/>
      </c>
      <c r="BE36" s="21" t="str">
        <f t="shared" si="44"/>
        <v/>
      </c>
      <c r="BF36" s="21" t="str">
        <f t="shared" si="45"/>
        <v/>
      </c>
      <c r="BG36" s="21" t="str">
        <f t="shared" si="46"/>
        <v/>
      </c>
      <c r="BH36" s="27"/>
      <c r="BI36" t="str">
        <f t="shared" si="47"/>
        <v/>
      </c>
      <c r="BJ36" t="str">
        <f t="shared" ref="BJ36:BJ67" si="88">IFERROR(SMALL(BI$4:BI$203,ROW(AB33)),"")</f>
        <v/>
      </c>
      <c r="BK36" t="str">
        <f t="shared" si="48"/>
        <v/>
      </c>
      <c r="BL36" t="str">
        <f t="shared" si="49"/>
        <v/>
      </c>
      <c r="BM36" t="str">
        <f t="shared" si="50"/>
        <v/>
      </c>
      <c r="BN36" s="28"/>
      <c r="BO36" t="str">
        <f t="shared" si="51"/>
        <v/>
      </c>
      <c r="BP36" s="20" t="str">
        <f t="shared" ref="BP36:BP67" si="89">IFERROR(SMALL(BO$4:BO$203,ROW(AH33)),"")</f>
        <v/>
      </c>
      <c r="BQ36" s="21" t="str">
        <f t="shared" si="52"/>
        <v/>
      </c>
      <c r="BR36" s="21" t="str">
        <f t="shared" si="53"/>
        <v/>
      </c>
      <c r="BS36" s="21" t="str">
        <f t="shared" si="54"/>
        <v/>
      </c>
      <c r="BT36" s="27"/>
      <c r="BU36" t="str">
        <f t="shared" si="55"/>
        <v/>
      </c>
      <c r="BV36" t="str">
        <f t="shared" ref="BV36:BV67" si="90">IFERROR(SMALL(BU$4:BU$203,ROW(AN33)),"")</f>
        <v/>
      </c>
      <c r="BW36" t="str">
        <f t="shared" si="56"/>
        <v/>
      </c>
      <c r="BX36" t="str">
        <f t="shared" si="57"/>
        <v/>
      </c>
      <c r="BY36" t="str">
        <f t="shared" si="58"/>
        <v/>
      </c>
      <c r="BZ36" s="28"/>
      <c r="CA36" t="str">
        <f t="shared" si="59"/>
        <v/>
      </c>
      <c r="CB36" s="20" t="str">
        <f t="shared" si="60"/>
        <v/>
      </c>
      <c r="CC36" s="21" t="str">
        <f t="shared" si="61"/>
        <v/>
      </c>
      <c r="CD36" s="21" t="str">
        <f t="shared" si="62"/>
        <v/>
      </c>
      <c r="CE36" s="21" t="str">
        <f t="shared" si="63"/>
        <v/>
      </c>
      <c r="CF36" s="27"/>
      <c r="CI36" s="3">
        <v>33</v>
      </c>
      <c r="CJ36" s="3">
        <f t="shared" ref="CJ36:CJ67" si="91">Y237</f>
        <v>26</v>
      </c>
      <c r="CK36" s="3" t="str">
        <f t="shared" ref="CK36:CK67" si="92">VLOOKUP(CJ36,$Z$4:$AB$203,2,FALSE)</f>
        <v>Groß</v>
      </c>
      <c r="CL36" s="3" t="str">
        <f t="shared" ref="CL36:CL67" si="93">VLOOKUP(CJ36,$Z$4:$AB$203,3,FALSE)</f>
        <v>Nico</v>
      </c>
      <c r="CM36" s="3" t="str">
        <f>VLOOKUP(CJ36,Anmeldung!$A$5:$E$204,5,FALSE)</f>
        <v>Ski</v>
      </c>
      <c r="CO36" s="63" t="str">
        <f>VLOOKUP(CJ36,Anmeldung!$A$5:$E$204,5,FALSE)</f>
        <v>Ski</v>
      </c>
      <c r="CP36" s="3">
        <f t="shared" si="64"/>
        <v>26</v>
      </c>
      <c r="CQ36" s="64">
        <f t="shared" si="65"/>
        <v>26</v>
      </c>
      <c r="CR36" s="65" t="str">
        <f t="shared" si="66"/>
        <v/>
      </c>
      <c r="CS36">
        <f t="shared" ref="CS36:CS67" si="94">CI36</f>
        <v>33</v>
      </c>
      <c r="CT36" t="str">
        <f t="shared" si="67"/>
        <v/>
      </c>
      <c r="CU36" t="str">
        <f t="shared" si="68"/>
        <v/>
      </c>
      <c r="CV36">
        <f t="shared" si="79"/>
        <v>36</v>
      </c>
      <c r="CW36">
        <f t="shared" si="69"/>
        <v>57</v>
      </c>
      <c r="CZ36" s="3">
        <v>33</v>
      </c>
      <c r="DA36" s="3" t="str">
        <f t="shared" si="70"/>
        <v/>
      </c>
      <c r="DB36" s="3" t="str">
        <f t="shared" si="71"/>
        <v/>
      </c>
      <c r="DC36" s="3" t="str">
        <f t="shared" si="72"/>
        <v/>
      </c>
      <c r="DF36" s="3">
        <v>33</v>
      </c>
      <c r="DG36" s="3">
        <f t="shared" si="73"/>
        <v>49</v>
      </c>
      <c r="DH36" s="3" t="str">
        <f t="shared" si="74"/>
        <v>Dante</v>
      </c>
      <c r="DI36" s="3" t="str">
        <f t="shared" si="75"/>
        <v>Johannes</v>
      </c>
    </row>
    <row r="37" spans="1:113" x14ac:dyDescent="0.3">
      <c r="A37">
        <f t="shared" si="15"/>
        <v>1000</v>
      </c>
      <c r="B37">
        <f t="shared" si="16"/>
        <v>1000</v>
      </c>
      <c r="C37">
        <f t="shared" si="17"/>
        <v>2000</v>
      </c>
      <c r="D37">
        <f t="shared" si="18"/>
        <v>0</v>
      </c>
      <c r="E37">
        <f t="shared" si="19"/>
        <v>0</v>
      </c>
      <c r="F37">
        <f t="shared" si="20"/>
        <v>0</v>
      </c>
      <c r="G37">
        <f t="shared" si="21"/>
        <v>0</v>
      </c>
      <c r="H37">
        <f t="shared" si="22"/>
        <v>0</v>
      </c>
      <c r="I37">
        <f t="shared" si="23"/>
        <v>0</v>
      </c>
      <c r="J37">
        <f t="shared" si="24"/>
        <v>0</v>
      </c>
      <c r="M37" s="3" t="str">
        <f t="shared" si="25"/>
        <v/>
      </c>
      <c r="N37" s="3" t="str">
        <f t="shared" si="26"/>
        <v/>
      </c>
      <c r="O37" s="3">
        <f t="shared" si="27"/>
        <v>46</v>
      </c>
      <c r="P37" s="3" t="str">
        <f t="shared" si="28"/>
        <v/>
      </c>
      <c r="Q37" s="3" t="str">
        <f t="shared" si="29"/>
        <v/>
      </c>
      <c r="R37" s="3" t="str">
        <f t="shared" si="30"/>
        <v/>
      </c>
      <c r="S37" s="3" t="str">
        <f t="shared" si="31"/>
        <v/>
      </c>
      <c r="T37" s="3" t="str">
        <f t="shared" si="32"/>
        <v/>
      </c>
      <c r="U37" s="3" t="str">
        <f t="shared" si="33"/>
        <v/>
      </c>
      <c r="V37" s="3" t="str">
        <f t="shared" si="34"/>
        <v/>
      </c>
      <c r="Z37" s="20">
        <f>Qualifikation!AD38</f>
        <v>35</v>
      </c>
      <c r="AA37" s="21" t="str">
        <f>Qualifikation!AE38</f>
        <v>Hackenjos</v>
      </c>
      <c r="AB37" s="21" t="str">
        <f>Qualifikation!AF38</f>
        <v>Timo</v>
      </c>
      <c r="AC37" s="21" t="str">
        <f>Qualifikation!AG38</f>
        <v>Tony</v>
      </c>
      <c r="AD37" s="27">
        <v>1</v>
      </c>
      <c r="AE37">
        <f>IFERROR(VLOOKUP(1000,$A37:Z37,26,FALSE),"")</f>
        <v>35</v>
      </c>
      <c r="AF37" s="20">
        <f t="shared" si="80"/>
        <v>38</v>
      </c>
      <c r="AG37" s="21" t="str">
        <f t="shared" si="35"/>
        <v>Schwer</v>
      </c>
      <c r="AH37" s="21" t="str">
        <f t="shared" si="81"/>
        <v>Mathias</v>
      </c>
      <c r="AI37" s="21" t="str">
        <f t="shared" si="36"/>
        <v>Madas</v>
      </c>
      <c r="AJ37" s="27">
        <v>1</v>
      </c>
      <c r="AK37">
        <f>IFERROR(VLOOKUP(1000,$B37:AF37,31,FALSE),"")</f>
        <v>38</v>
      </c>
      <c r="AL37" s="20">
        <f t="shared" si="82"/>
        <v>46</v>
      </c>
      <c r="AM37" s="21" t="str">
        <f t="shared" si="37"/>
        <v>Brabant</v>
      </c>
      <c r="AN37" s="21" t="str">
        <f t="shared" si="83"/>
        <v>Lars</v>
      </c>
      <c r="AO37" s="21" t="str">
        <f t="shared" si="38"/>
        <v>Adonis</v>
      </c>
      <c r="AP37" s="27">
        <v>2</v>
      </c>
      <c r="AQ37" t="str">
        <f t="shared" si="39"/>
        <v/>
      </c>
      <c r="AR37" s="20" t="str">
        <f t="shared" si="84"/>
        <v/>
      </c>
      <c r="AS37" s="21" t="str">
        <f t="shared" si="85"/>
        <v/>
      </c>
      <c r="AT37" s="21" t="str">
        <f t="shared" si="86"/>
        <v/>
      </c>
      <c r="AU37" s="21" t="str">
        <f t="shared" si="76"/>
        <v/>
      </c>
      <c r="AV37" s="27"/>
      <c r="AW37" t="str">
        <f t="shared" si="40"/>
        <v/>
      </c>
      <c r="AX37" t="str">
        <f t="shared" si="41"/>
        <v/>
      </c>
      <c r="AY37" t="str">
        <f t="shared" si="77"/>
        <v/>
      </c>
      <c r="AZ37" t="str">
        <f t="shared" si="42"/>
        <v/>
      </c>
      <c r="BA37" t="str">
        <f t="shared" si="78"/>
        <v/>
      </c>
      <c r="BB37" s="28"/>
      <c r="BC37" t="str">
        <f t="shared" si="43"/>
        <v/>
      </c>
      <c r="BD37" s="20" t="str">
        <f t="shared" si="87"/>
        <v/>
      </c>
      <c r="BE37" s="21" t="str">
        <f t="shared" si="44"/>
        <v/>
      </c>
      <c r="BF37" s="21" t="str">
        <f t="shared" si="45"/>
        <v/>
      </c>
      <c r="BG37" s="21" t="str">
        <f t="shared" si="46"/>
        <v/>
      </c>
      <c r="BH37" s="27"/>
      <c r="BI37" t="str">
        <f t="shared" si="47"/>
        <v/>
      </c>
      <c r="BJ37" t="str">
        <f t="shared" si="88"/>
        <v/>
      </c>
      <c r="BK37" t="str">
        <f t="shared" si="48"/>
        <v/>
      </c>
      <c r="BL37" t="str">
        <f t="shared" si="49"/>
        <v/>
      </c>
      <c r="BM37" t="str">
        <f t="shared" si="50"/>
        <v/>
      </c>
      <c r="BN37" s="28"/>
      <c r="BO37" t="str">
        <f t="shared" si="51"/>
        <v/>
      </c>
      <c r="BP37" s="20" t="str">
        <f t="shared" si="89"/>
        <v/>
      </c>
      <c r="BQ37" s="21" t="str">
        <f t="shared" si="52"/>
        <v/>
      </c>
      <c r="BR37" s="21" t="str">
        <f t="shared" si="53"/>
        <v/>
      </c>
      <c r="BS37" s="21" t="str">
        <f t="shared" si="54"/>
        <v/>
      </c>
      <c r="BT37" s="27"/>
      <c r="BU37" t="str">
        <f t="shared" si="55"/>
        <v/>
      </c>
      <c r="BV37" t="str">
        <f t="shared" si="90"/>
        <v/>
      </c>
      <c r="BW37" t="str">
        <f t="shared" si="56"/>
        <v/>
      </c>
      <c r="BX37" t="str">
        <f t="shared" si="57"/>
        <v/>
      </c>
      <c r="BY37" t="str">
        <f t="shared" si="58"/>
        <v/>
      </c>
      <c r="BZ37" s="28"/>
      <c r="CA37" t="str">
        <f t="shared" si="59"/>
        <v/>
      </c>
      <c r="CB37" s="20" t="str">
        <f t="shared" si="60"/>
        <v/>
      </c>
      <c r="CC37" s="21" t="str">
        <f t="shared" si="61"/>
        <v/>
      </c>
      <c r="CD37" s="21" t="str">
        <f t="shared" si="62"/>
        <v/>
      </c>
      <c r="CE37" s="21" t="str">
        <f t="shared" si="63"/>
        <v/>
      </c>
      <c r="CF37" s="27"/>
      <c r="CI37" s="3">
        <v>34</v>
      </c>
      <c r="CJ37" s="3">
        <f t="shared" si="91"/>
        <v>27</v>
      </c>
      <c r="CK37" s="3" t="str">
        <f t="shared" si="92"/>
        <v>Radunz</v>
      </c>
      <c r="CL37" s="3" t="str">
        <f t="shared" si="93"/>
        <v>Florian</v>
      </c>
      <c r="CM37" s="3" t="str">
        <f>VLOOKUP(CJ37,Anmeldung!$A$5:$E$204,5,FALSE)</f>
        <v>ski</v>
      </c>
      <c r="CO37" s="63" t="str">
        <f>VLOOKUP(CJ37,Anmeldung!$A$5:$E$204,5,FALSE)</f>
        <v>ski</v>
      </c>
      <c r="CP37" s="3">
        <f t="shared" si="64"/>
        <v>27</v>
      </c>
      <c r="CQ37" s="64">
        <f t="shared" si="65"/>
        <v>27</v>
      </c>
      <c r="CR37" s="65" t="str">
        <f t="shared" si="66"/>
        <v/>
      </c>
      <c r="CS37">
        <f t="shared" si="94"/>
        <v>34</v>
      </c>
      <c r="CT37" t="str">
        <f t="shared" si="67"/>
        <v/>
      </c>
      <c r="CU37" t="str">
        <f t="shared" si="68"/>
        <v/>
      </c>
      <c r="CV37">
        <f t="shared" si="79"/>
        <v>37</v>
      </c>
      <c r="CW37">
        <f t="shared" si="69"/>
        <v>58</v>
      </c>
      <c r="CZ37" s="3">
        <v>34</v>
      </c>
      <c r="DA37" s="3" t="str">
        <f t="shared" si="70"/>
        <v/>
      </c>
      <c r="DB37" s="3" t="str">
        <f t="shared" si="71"/>
        <v/>
      </c>
      <c r="DC37" s="3" t="str">
        <f t="shared" si="72"/>
        <v/>
      </c>
      <c r="DF37" s="3">
        <v>34</v>
      </c>
      <c r="DG37" s="3">
        <f t="shared" si="73"/>
        <v>57</v>
      </c>
      <c r="DH37" s="3" t="str">
        <f t="shared" si="74"/>
        <v>Wehrle</v>
      </c>
      <c r="DI37" s="3" t="str">
        <f t="shared" si="75"/>
        <v>Stefan</v>
      </c>
    </row>
    <row r="38" spans="1:113" x14ac:dyDescent="0.3">
      <c r="A38">
        <f t="shared" si="15"/>
        <v>1000</v>
      </c>
      <c r="B38">
        <f t="shared" si="16"/>
        <v>1000</v>
      </c>
      <c r="C38">
        <f t="shared" si="17"/>
        <v>2000</v>
      </c>
      <c r="D38">
        <f t="shared" si="18"/>
        <v>0</v>
      </c>
      <c r="E38">
        <f t="shared" si="19"/>
        <v>0</v>
      </c>
      <c r="F38">
        <f t="shared" si="20"/>
        <v>0</v>
      </c>
      <c r="G38">
        <f t="shared" si="21"/>
        <v>0</v>
      </c>
      <c r="H38">
        <f t="shared" si="22"/>
        <v>0</v>
      </c>
      <c r="I38">
        <f t="shared" si="23"/>
        <v>0</v>
      </c>
      <c r="J38">
        <f t="shared" si="24"/>
        <v>0</v>
      </c>
      <c r="M38" s="3" t="str">
        <f t="shared" si="25"/>
        <v/>
      </c>
      <c r="N38" s="3" t="str">
        <f t="shared" si="26"/>
        <v/>
      </c>
      <c r="O38" s="3">
        <f t="shared" si="27"/>
        <v>47</v>
      </c>
      <c r="P38" s="3" t="str">
        <f t="shared" si="28"/>
        <v/>
      </c>
      <c r="Q38" s="3" t="str">
        <f t="shared" si="29"/>
        <v/>
      </c>
      <c r="R38" s="3" t="str">
        <f t="shared" si="30"/>
        <v/>
      </c>
      <c r="S38" s="3" t="str">
        <f t="shared" si="31"/>
        <v/>
      </c>
      <c r="T38" s="3" t="str">
        <f t="shared" si="32"/>
        <v/>
      </c>
      <c r="U38" s="3" t="str">
        <f t="shared" si="33"/>
        <v/>
      </c>
      <c r="V38" s="3" t="str">
        <f t="shared" si="34"/>
        <v/>
      </c>
      <c r="Z38" s="20">
        <f>Qualifikation!AD39</f>
        <v>36</v>
      </c>
      <c r="AA38" s="21" t="str">
        <f>Qualifikation!AE39</f>
        <v>Schonz</v>
      </c>
      <c r="AB38" s="21" t="str">
        <f>Qualifikation!AF39</f>
        <v>Manuel</v>
      </c>
      <c r="AC38" s="21" t="str">
        <f>Qualifikation!AG39</f>
        <v xml:space="preserve"> </v>
      </c>
      <c r="AD38" s="27">
        <v>1</v>
      </c>
      <c r="AE38">
        <f>IFERROR(VLOOKUP(1000,$A38:Z38,26,FALSE),"")</f>
        <v>36</v>
      </c>
      <c r="AF38" s="20">
        <f t="shared" si="80"/>
        <v>39</v>
      </c>
      <c r="AG38" s="21" t="str">
        <f t="shared" si="35"/>
        <v>Schilli</v>
      </c>
      <c r="AH38" s="21" t="str">
        <f t="shared" si="81"/>
        <v>Felix</v>
      </c>
      <c r="AI38" s="21" t="str">
        <f t="shared" si="36"/>
        <v>Schelli</v>
      </c>
      <c r="AJ38" s="27">
        <v>1</v>
      </c>
      <c r="AK38">
        <f>IFERROR(VLOOKUP(1000,$B38:AF38,31,FALSE),"")</f>
        <v>39</v>
      </c>
      <c r="AL38" s="20">
        <f t="shared" si="82"/>
        <v>47</v>
      </c>
      <c r="AM38" s="21" t="str">
        <f t="shared" si="37"/>
        <v>Peske</v>
      </c>
      <c r="AN38" s="21" t="str">
        <f t="shared" si="83"/>
        <v>Henrik</v>
      </c>
      <c r="AO38" s="21" t="str">
        <f t="shared" si="38"/>
        <v>Henni</v>
      </c>
      <c r="AP38" s="27">
        <v>2</v>
      </c>
      <c r="AQ38" t="str">
        <f t="shared" si="39"/>
        <v/>
      </c>
      <c r="AR38" s="20" t="str">
        <f t="shared" si="84"/>
        <v/>
      </c>
      <c r="AS38" s="21" t="str">
        <f t="shared" si="85"/>
        <v/>
      </c>
      <c r="AT38" s="21" t="str">
        <f t="shared" si="86"/>
        <v/>
      </c>
      <c r="AU38" s="21" t="str">
        <f t="shared" si="76"/>
        <v/>
      </c>
      <c r="AV38" s="27"/>
      <c r="AW38" t="str">
        <f t="shared" si="40"/>
        <v/>
      </c>
      <c r="AX38" t="str">
        <f t="shared" si="41"/>
        <v/>
      </c>
      <c r="AY38" t="str">
        <f t="shared" si="77"/>
        <v/>
      </c>
      <c r="AZ38" t="str">
        <f t="shared" si="42"/>
        <v/>
      </c>
      <c r="BA38" t="str">
        <f t="shared" si="78"/>
        <v/>
      </c>
      <c r="BB38" s="28"/>
      <c r="BC38" t="str">
        <f t="shared" si="43"/>
        <v/>
      </c>
      <c r="BD38" s="20" t="str">
        <f t="shared" si="87"/>
        <v/>
      </c>
      <c r="BE38" s="21" t="str">
        <f t="shared" si="44"/>
        <v/>
      </c>
      <c r="BF38" s="21" t="str">
        <f t="shared" si="45"/>
        <v/>
      </c>
      <c r="BG38" s="21" t="str">
        <f t="shared" si="46"/>
        <v/>
      </c>
      <c r="BH38" s="27"/>
      <c r="BI38" t="str">
        <f t="shared" si="47"/>
        <v/>
      </c>
      <c r="BJ38" t="str">
        <f t="shared" si="88"/>
        <v/>
      </c>
      <c r="BK38" t="str">
        <f t="shared" si="48"/>
        <v/>
      </c>
      <c r="BL38" t="str">
        <f t="shared" si="49"/>
        <v/>
      </c>
      <c r="BM38" t="str">
        <f t="shared" si="50"/>
        <v/>
      </c>
      <c r="BN38" s="28"/>
      <c r="BO38" t="str">
        <f t="shared" si="51"/>
        <v/>
      </c>
      <c r="BP38" s="20" t="str">
        <f t="shared" si="89"/>
        <v/>
      </c>
      <c r="BQ38" s="21" t="str">
        <f t="shared" si="52"/>
        <v/>
      </c>
      <c r="BR38" s="21" t="str">
        <f t="shared" si="53"/>
        <v/>
      </c>
      <c r="BS38" s="21" t="str">
        <f t="shared" si="54"/>
        <v/>
      </c>
      <c r="BT38" s="27"/>
      <c r="BU38" t="str">
        <f t="shared" si="55"/>
        <v/>
      </c>
      <c r="BV38" t="str">
        <f t="shared" si="90"/>
        <v/>
      </c>
      <c r="BW38" t="str">
        <f t="shared" si="56"/>
        <v/>
      </c>
      <c r="BX38" t="str">
        <f t="shared" si="57"/>
        <v/>
      </c>
      <c r="BY38" t="str">
        <f t="shared" si="58"/>
        <v/>
      </c>
      <c r="BZ38" s="28"/>
      <c r="CA38" t="str">
        <f t="shared" si="59"/>
        <v/>
      </c>
      <c r="CB38" s="20" t="str">
        <f t="shared" si="60"/>
        <v/>
      </c>
      <c r="CC38" s="21" t="str">
        <f t="shared" si="61"/>
        <v/>
      </c>
      <c r="CD38" s="21" t="str">
        <f t="shared" si="62"/>
        <v/>
      </c>
      <c r="CE38" s="21" t="str">
        <f t="shared" si="63"/>
        <v/>
      </c>
      <c r="CF38" s="27"/>
      <c r="CI38" s="3">
        <v>35</v>
      </c>
      <c r="CJ38" s="3">
        <f t="shared" si="91"/>
        <v>29</v>
      </c>
      <c r="CK38" s="3" t="str">
        <f t="shared" si="92"/>
        <v>Landmesser</v>
      </c>
      <c r="CL38" s="3" t="str">
        <f t="shared" si="93"/>
        <v>Manuel</v>
      </c>
      <c r="CM38" s="3" t="str">
        <f>VLOOKUP(CJ38,Anmeldung!$A$5:$E$204,5,FALSE)</f>
        <v>Ski</v>
      </c>
      <c r="CO38" s="63" t="str">
        <f>VLOOKUP(CJ38,Anmeldung!$A$5:$E$204,5,FALSE)</f>
        <v>Ski</v>
      </c>
      <c r="CP38" s="3">
        <f t="shared" si="64"/>
        <v>29</v>
      </c>
      <c r="CQ38" s="64">
        <f t="shared" si="65"/>
        <v>29</v>
      </c>
      <c r="CR38" s="65" t="str">
        <f t="shared" si="66"/>
        <v/>
      </c>
      <c r="CS38">
        <f t="shared" si="94"/>
        <v>35</v>
      </c>
      <c r="CT38" t="str">
        <f t="shared" si="67"/>
        <v/>
      </c>
      <c r="CU38" t="str">
        <f t="shared" si="68"/>
        <v/>
      </c>
      <c r="CV38">
        <f t="shared" si="79"/>
        <v>54</v>
      </c>
      <c r="CW38">
        <f t="shared" si="69"/>
        <v>59</v>
      </c>
      <c r="CZ38" s="3">
        <v>35</v>
      </c>
      <c r="DA38" s="3" t="str">
        <f t="shared" si="70"/>
        <v/>
      </c>
      <c r="DB38" s="3" t="str">
        <f t="shared" si="71"/>
        <v/>
      </c>
      <c r="DC38" s="3" t="str">
        <f t="shared" si="72"/>
        <v/>
      </c>
      <c r="DF38" s="3">
        <v>35</v>
      </c>
      <c r="DG38" s="3">
        <f t="shared" si="73"/>
        <v>13</v>
      </c>
      <c r="DH38" s="3" t="str">
        <f t="shared" si="74"/>
        <v>Kirchwehm</v>
      </c>
      <c r="DI38" s="3" t="str">
        <f t="shared" si="75"/>
        <v>Kenta</v>
      </c>
    </row>
    <row r="39" spans="1:113" x14ac:dyDescent="0.3">
      <c r="A39">
        <f t="shared" si="15"/>
        <v>1000</v>
      </c>
      <c r="B39">
        <f t="shared" si="16"/>
        <v>2000</v>
      </c>
      <c r="C39">
        <f t="shared" si="17"/>
        <v>1000</v>
      </c>
      <c r="D39">
        <f t="shared" si="18"/>
        <v>0</v>
      </c>
      <c r="E39">
        <f t="shared" si="19"/>
        <v>0</v>
      </c>
      <c r="F39">
        <f t="shared" si="20"/>
        <v>0</v>
      </c>
      <c r="G39">
        <f t="shared" si="21"/>
        <v>0</v>
      </c>
      <c r="H39">
        <f t="shared" si="22"/>
        <v>0</v>
      </c>
      <c r="I39">
        <f t="shared" si="23"/>
        <v>0</v>
      </c>
      <c r="J39">
        <f t="shared" si="24"/>
        <v>0</v>
      </c>
      <c r="M39" s="3" t="str">
        <f t="shared" si="25"/>
        <v/>
      </c>
      <c r="N39" s="3">
        <f t="shared" si="26"/>
        <v>40</v>
      </c>
      <c r="O39" s="3" t="str">
        <f t="shared" si="27"/>
        <v/>
      </c>
      <c r="P39" s="3" t="str">
        <f t="shared" si="28"/>
        <v/>
      </c>
      <c r="Q39" s="3" t="str">
        <f t="shared" si="29"/>
        <v/>
      </c>
      <c r="R39" s="3" t="str">
        <f t="shared" si="30"/>
        <v/>
      </c>
      <c r="S39" s="3" t="str">
        <f t="shared" si="31"/>
        <v/>
      </c>
      <c r="T39" s="3" t="str">
        <f t="shared" si="32"/>
        <v/>
      </c>
      <c r="U39" s="3" t="str">
        <f t="shared" si="33"/>
        <v/>
      </c>
      <c r="V39" s="3" t="str">
        <f t="shared" si="34"/>
        <v/>
      </c>
      <c r="Z39" s="20">
        <f>Qualifikation!AD40</f>
        <v>37</v>
      </c>
      <c r="AA39" s="21" t="str">
        <f>Qualifikation!AE40</f>
        <v>Hettich</v>
      </c>
      <c r="AB39" s="21" t="str">
        <f>Qualifikation!AF40</f>
        <v>Simon</v>
      </c>
      <c r="AC39" s="21" t="str">
        <f>Qualifikation!AG40</f>
        <v>Vogte</v>
      </c>
      <c r="AD39" s="27">
        <v>1</v>
      </c>
      <c r="AE39">
        <f>IFERROR(VLOOKUP(1000,$A39:Z39,26,FALSE),"")</f>
        <v>37</v>
      </c>
      <c r="AF39" s="20">
        <f t="shared" si="80"/>
        <v>40</v>
      </c>
      <c r="AG39" s="21" t="str">
        <f t="shared" si="35"/>
        <v>Meißner</v>
      </c>
      <c r="AH39" s="21" t="str">
        <f t="shared" si="81"/>
        <v>Simon</v>
      </c>
      <c r="AI39" s="21" t="str">
        <f t="shared" si="36"/>
        <v>Grizzly</v>
      </c>
      <c r="AJ39" s="27">
        <v>2</v>
      </c>
      <c r="AK39" t="str">
        <f>IFERROR(VLOOKUP(1000,$B39:AF39,31,FALSE),"")</f>
        <v/>
      </c>
      <c r="AL39" s="20">
        <f t="shared" si="82"/>
        <v>48</v>
      </c>
      <c r="AM39" s="21" t="str">
        <f t="shared" si="37"/>
        <v>Hollerbach</v>
      </c>
      <c r="AN39" s="21" t="str">
        <f t="shared" si="83"/>
        <v>Tobi</v>
      </c>
      <c r="AO39" s="21" t="str">
        <f t="shared" si="38"/>
        <v>Holli</v>
      </c>
      <c r="AP39" s="27">
        <v>1</v>
      </c>
      <c r="AQ39">
        <f t="shared" si="39"/>
        <v>48</v>
      </c>
      <c r="AR39" s="20" t="str">
        <f t="shared" si="84"/>
        <v/>
      </c>
      <c r="AS39" s="21" t="str">
        <f t="shared" si="85"/>
        <v/>
      </c>
      <c r="AT39" s="21" t="str">
        <f t="shared" si="86"/>
        <v/>
      </c>
      <c r="AU39" s="21" t="str">
        <f t="shared" si="76"/>
        <v/>
      </c>
      <c r="AV39" s="27"/>
      <c r="AW39" t="str">
        <f t="shared" si="40"/>
        <v/>
      </c>
      <c r="AX39" t="str">
        <f t="shared" si="41"/>
        <v/>
      </c>
      <c r="AY39" t="str">
        <f t="shared" si="77"/>
        <v/>
      </c>
      <c r="AZ39" t="str">
        <f t="shared" si="42"/>
        <v/>
      </c>
      <c r="BA39" t="str">
        <f t="shared" si="78"/>
        <v/>
      </c>
      <c r="BB39" s="28"/>
      <c r="BC39" t="str">
        <f t="shared" si="43"/>
        <v/>
      </c>
      <c r="BD39" s="20" t="str">
        <f t="shared" si="87"/>
        <v/>
      </c>
      <c r="BE39" s="21" t="str">
        <f t="shared" si="44"/>
        <v/>
      </c>
      <c r="BF39" s="21" t="str">
        <f t="shared" si="45"/>
        <v/>
      </c>
      <c r="BG39" s="21" t="str">
        <f t="shared" si="46"/>
        <v/>
      </c>
      <c r="BH39" s="27"/>
      <c r="BI39" t="str">
        <f t="shared" si="47"/>
        <v/>
      </c>
      <c r="BJ39" t="str">
        <f t="shared" si="88"/>
        <v/>
      </c>
      <c r="BK39" t="str">
        <f t="shared" si="48"/>
        <v/>
      </c>
      <c r="BL39" t="str">
        <f t="shared" si="49"/>
        <v/>
      </c>
      <c r="BM39" t="str">
        <f t="shared" si="50"/>
        <v/>
      </c>
      <c r="BN39" s="28"/>
      <c r="BO39" t="str">
        <f t="shared" si="51"/>
        <v/>
      </c>
      <c r="BP39" s="20" t="str">
        <f t="shared" si="89"/>
        <v/>
      </c>
      <c r="BQ39" s="21" t="str">
        <f t="shared" si="52"/>
        <v/>
      </c>
      <c r="BR39" s="21" t="str">
        <f t="shared" si="53"/>
        <v/>
      </c>
      <c r="BS39" s="21" t="str">
        <f t="shared" si="54"/>
        <v/>
      </c>
      <c r="BT39" s="27"/>
      <c r="BU39" t="str">
        <f t="shared" si="55"/>
        <v/>
      </c>
      <c r="BV39" t="str">
        <f t="shared" si="90"/>
        <v/>
      </c>
      <c r="BW39" t="str">
        <f t="shared" si="56"/>
        <v/>
      </c>
      <c r="BX39" t="str">
        <f t="shared" si="57"/>
        <v/>
      </c>
      <c r="BY39" t="str">
        <f t="shared" si="58"/>
        <v/>
      </c>
      <c r="BZ39" s="28"/>
      <c r="CA39" t="str">
        <f t="shared" si="59"/>
        <v/>
      </c>
      <c r="CB39" s="20" t="str">
        <f t="shared" si="60"/>
        <v/>
      </c>
      <c r="CC39" s="21" t="str">
        <f t="shared" si="61"/>
        <v/>
      </c>
      <c r="CD39" s="21" t="str">
        <f t="shared" si="62"/>
        <v/>
      </c>
      <c r="CE39" s="21" t="str">
        <f t="shared" si="63"/>
        <v/>
      </c>
      <c r="CF39" s="27"/>
      <c r="CI39" s="3">
        <v>36</v>
      </c>
      <c r="CJ39" s="3">
        <f t="shared" si="91"/>
        <v>33</v>
      </c>
      <c r="CK39" s="3" t="str">
        <f t="shared" si="92"/>
        <v xml:space="preserve">Debrezeni </v>
      </c>
      <c r="CL39" s="3" t="str">
        <f t="shared" si="93"/>
        <v>Norbert</v>
      </c>
      <c r="CM39" s="3" t="str">
        <f>VLOOKUP(CJ39,Anmeldung!$A$5:$E$204,5,FALSE)</f>
        <v>Snowboard</v>
      </c>
      <c r="CO39" s="63" t="str">
        <f>VLOOKUP(CJ39,Anmeldung!$A$5:$E$204,5,FALSE)</f>
        <v>Snowboard</v>
      </c>
      <c r="CP39" s="3">
        <f t="shared" si="64"/>
        <v>33</v>
      </c>
      <c r="CQ39" s="64" t="str">
        <f t="shared" si="65"/>
        <v/>
      </c>
      <c r="CR39" s="65">
        <f t="shared" si="66"/>
        <v>33</v>
      </c>
      <c r="CS39">
        <f t="shared" si="94"/>
        <v>36</v>
      </c>
      <c r="CT39" t="str">
        <f t="shared" si="67"/>
        <v/>
      </c>
      <c r="CU39" t="str">
        <f t="shared" si="68"/>
        <v/>
      </c>
      <c r="CV39">
        <f t="shared" si="79"/>
        <v>55</v>
      </c>
      <c r="CW39" t="str">
        <f t="shared" si="69"/>
        <v/>
      </c>
      <c r="CZ39" s="3">
        <v>36</v>
      </c>
      <c r="DA39" s="3" t="str">
        <f t="shared" si="70"/>
        <v/>
      </c>
      <c r="DB39" s="3" t="str">
        <f t="shared" si="71"/>
        <v/>
      </c>
      <c r="DC39" s="3" t="str">
        <f t="shared" si="72"/>
        <v/>
      </c>
      <c r="DF39" s="3">
        <v>36</v>
      </c>
      <c r="DG39" s="3" t="str">
        <f t="shared" si="73"/>
        <v/>
      </c>
      <c r="DH39" s="3" t="str">
        <f t="shared" si="74"/>
        <v/>
      </c>
      <c r="DI39" s="3" t="str">
        <f t="shared" si="75"/>
        <v/>
      </c>
    </row>
    <row r="40" spans="1:113" x14ac:dyDescent="0.3">
      <c r="A40">
        <f t="shared" si="15"/>
        <v>1000</v>
      </c>
      <c r="B40">
        <f t="shared" si="16"/>
        <v>1000</v>
      </c>
      <c r="C40">
        <f t="shared" si="17"/>
        <v>1000</v>
      </c>
      <c r="D40">
        <f t="shared" si="18"/>
        <v>0</v>
      </c>
      <c r="E40">
        <f t="shared" si="19"/>
        <v>0</v>
      </c>
      <c r="F40">
        <f t="shared" si="20"/>
        <v>0</v>
      </c>
      <c r="G40">
        <f t="shared" si="21"/>
        <v>0</v>
      </c>
      <c r="H40">
        <f t="shared" si="22"/>
        <v>0</v>
      </c>
      <c r="I40">
        <f t="shared" si="23"/>
        <v>0</v>
      </c>
      <c r="J40">
        <f t="shared" si="24"/>
        <v>0</v>
      </c>
      <c r="M40" s="3" t="str">
        <f t="shared" si="25"/>
        <v/>
      </c>
      <c r="N40" s="3" t="str">
        <f t="shared" si="26"/>
        <v/>
      </c>
      <c r="O40" s="3" t="str">
        <f t="shared" si="27"/>
        <v/>
      </c>
      <c r="P40" s="3" t="str">
        <f t="shared" si="28"/>
        <v/>
      </c>
      <c r="Q40" s="3" t="str">
        <f t="shared" si="29"/>
        <v/>
      </c>
      <c r="R40" s="3" t="str">
        <f t="shared" si="30"/>
        <v/>
      </c>
      <c r="S40" s="3" t="str">
        <f t="shared" si="31"/>
        <v/>
      </c>
      <c r="T40" s="3" t="str">
        <f t="shared" si="32"/>
        <v/>
      </c>
      <c r="U40" s="3" t="str">
        <f t="shared" si="33"/>
        <v/>
      </c>
      <c r="V40" s="3" t="str">
        <f t="shared" si="34"/>
        <v/>
      </c>
      <c r="Z40" s="20">
        <f>Qualifikation!AD41</f>
        <v>38</v>
      </c>
      <c r="AA40" s="21" t="str">
        <f>Qualifikation!AE41</f>
        <v>Schwer</v>
      </c>
      <c r="AB40" s="21" t="str">
        <f>Qualifikation!AF41</f>
        <v>Mathias</v>
      </c>
      <c r="AC40" s="21" t="str">
        <f>Qualifikation!AG41</f>
        <v>Madas</v>
      </c>
      <c r="AD40" s="27">
        <v>1</v>
      </c>
      <c r="AE40">
        <f>IFERROR(VLOOKUP(1000,$A40:Z40,26,FALSE),"")</f>
        <v>38</v>
      </c>
      <c r="AF40" s="20">
        <f t="shared" si="80"/>
        <v>41</v>
      </c>
      <c r="AG40" s="21" t="str">
        <f t="shared" si="35"/>
        <v>Kuner</v>
      </c>
      <c r="AH40" s="21" t="str">
        <f t="shared" si="81"/>
        <v>Daniel</v>
      </c>
      <c r="AI40" s="21" t="str">
        <f t="shared" si="36"/>
        <v>Jacky</v>
      </c>
      <c r="AJ40" s="27">
        <v>1</v>
      </c>
      <c r="AK40">
        <f>IFERROR(VLOOKUP(1000,$B40:AF40,31,FALSE),"")</f>
        <v>41</v>
      </c>
      <c r="AL40" s="20">
        <f t="shared" si="82"/>
        <v>50</v>
      </c>
      <c r="AM40" s="21" t="str">
        <f t="shared" si="37"/>
        <v>Papst</v>
      </c>
      <c r="AN40" s="21" t="str">
        <f t="shared" si="83"/>
        <v>Daniel</v>
      </c>
      <c r="AO40" s="21" t="str">
        <f t="shared" si="38"/>
        <v>Oranje</v>
      </c>
      <c r="AP40" s="27">
        <v>1</v>
      </c>
      <c r="AQ40">
        <f t="shared" si="39"/>
        <v>50</v>
      </c>
      <c r="AR40" s="20" t="str">
        <f t="shared" si="84"/>
        <v/>
      </c>
      <c r="AS40" s="21" t="str">
        <f t="shared" si="85"/>
        <v/>
      </c>
      <c r="AT40" s="21" t="str">
        <f t="shared" si="86"/>
        <v/>
      </c>
      <c r="AU40" s="21" t="str">
        <f t="shared" si="76"/>
        <v/>
      </c>
      <c r="AV40" s="27"/>
      <c r="AW40" t="str">
        <f t="shared" si="40"/>
        <v/>
      </c>
      <c r="AX40" t="str">
        <f t="shared" si="41"/>
        <v/>
      </c>
      <c r="AY40" t="str">
        <f t="shared" si="77"/>
        <v/>
      </c>
      <c r="AZ40" t="str">
        <f t="shared" si="42"/>
        <v/>
      </c>
      <c r="BA40" t="str">
        <f t="shared" si="78"/>
        <v/>
      </c>
      <c r="BB40" s="28"/>
      <c r="BC40" t="str">
        <f t="shared" si="43"/>
        <v/>
      </c>
      <c r="BD40" s="20" t="str">
        <f t="shared" si="87"/>
        <v/>
      </c>
      <c r="BE40" s="21" t="str">
        <f t="shared" si="44"/>
        <v/>
      </c>
      <c r="BF40" s="21" t="str">
        <f t="shared" si="45"/>
        <v/>
      </c>
      <c r="BG40" s="21" t="str">
        <f t="shared" si="46"/>
        <v/>
      </c>
      <c r="BH40" s="27"/>
      <c r="BI40" t="str">
        <f t="shared" si="47"/>
        <v/>
      </c>
      <c r="BJ40" t="str">
        <f t="shared" si="88"/>
        <v/>
      </c>
      <c r="BK40" t="str">
        <f t="shared" si="48"/>
        <v/>
      </c>
      <c r="BL40" t="str">
        <f t="shared" si="49"/>
        <v/>
      </c>
      <c r="BM40" t="str">
        <f t="shared" si="50"/>
        <v/>
      </c>
      <c r="BN40" s="28"/>
      <c r="BO40" t="str">
        <f t="shared" si="51"/>
        <v/>
      </c>
      <c r="BP40" s="20" t="str">
        <f t="shared" si="89"/>
        <v/>
      </c>
      <c r="BQ40" s="21" t="str">
        <f t="shared" si="52"/>
        <v/>
      </c>
      <c r="BR40" s="21" t="str">
        <f t="shared" si="53"/>
        <v/>
      </c>
      <c r="BS40" s="21" t="str">
        <f t="shared" si="54"/>
        <v/>
      </c>
      <c r="BT40" s="27"/>
      <c r="BU40" t="str">
        <f t="shared" si="55"/>
        <v/>
      </c>
      <c r="BV40" t="str">
        <f t="shared" si="90"/>
        <v/>
      </c>
      <c r="BW40" t="str">
        <f t="shared" si="56"/>
        <v/>
      </c>
      <c r="BX40" t="str">
        <f t="shared" si="57"/>
        <v/>
      </c>
      <c r="BY40" t="str">
        <f t="shared" si="58"/>
        <v/>
      </c>
      <c r="BZ40" s="28"/>
      <c r="CA40" t="str">
        <f t="shared" si="59"/>
        <v/>
      </c>
      <c r="CB40" s="20" t="str">
        <f t="shared" si="60"/>
        <v/>
      </c>
      <c r="CC40" s="21" t="str">
        <f t="shared" si="61"/>
        <v/>
      </c>
      <c r="CD40" s="21" t="str">
        <f t="shared" si="62"/>
        <v/>
      </c>
      <c r="CE40" s="21" t="str">
        <f t="shared" si="63"/>
        <v/>
      </c>
      <c r="CF40" s="27"/>
      <c r="CI40" s="3">
        <v>37</v>
      </c>
      <c r="CJ40" s="3">
        <f t="shared" si="91"/>
        <v>34</v>
      </c>
      <c r="CK40" s="3" t="str">
        <f t="shared" si="92"/>
        <v>Fleig</v>
      </c>
      <c r="CL40" s="3" t="str">
        <f t="shared" si="93"/>
        <v>Simon</v>
      </c>
      <c r="CM40" s="3" t="str">
        <f>VLOOKUP(CJ40,Anmeldung!$A$5:$E$204,5,FALSE)</f>
        <v>Snowboard</v>
      </c>
      <c r="CO40" s="63" t="str">
        <f>VLOOKUP(CJ40,Anmeldung!$A$5:$E$204,5,FALSE)</f>
        <v>Snowboard</v>
      </c>
      <c r="CP40" s="3">
        <f t="shared" si="64"/>
        <v>34</v>
      </c>
      <c r="CQ40" s="64" t="str">
        <f t="shared" si="65"/>
        <v/>
      </c>
      <c r="CR40" s="65">
        <f t="shared" si="66"/>
        <v>34</v>
      </c>
      <c r="CS40">
        <f t="shared" si="94"/>
        <v>37</v>
      </c>
      <c r="CT40">
        <f t="shared" si="67"/>
        <v>19</v>
      </c>
      <c r="CU40" t="str">
        <f t="shared" si="68"/>
        <v/>
      </c>
      <c r="CV40" t="str">
        <f t="shared" si="79"/>
        <v/>
      </c>
      <c r="CW40" t="str">
        <f t="shared" si="69"/>
        <v/>
      </c>
      <c r="CZ40" s="3">
        <v>37</v>
      </c>
      <c r="DA40" s="3" t="str">
        <f t="shared" si="70"/>
        <v/>
      </c>
      <c r="DB40" s="3" t="str">
        <f t="shared" si="71"/>
        <v/>
      </c>
      <c r="DC40" s="3" t="str">
        <f t="shared" si="72"/>
        <v/>
      </c>
      <c r="DF40" s="3">
        <v>37</v>
      </c>
      <c r="DG40" s="3" t="str">
        <f t="shared" si="73"/>
        <v/>
      </c>
      <c r="DH40" s="3" t="str">
        <f t="shared" si="74"/>
        <v/>
      </c>
      <c r="DI40" s="3" t="str">
        <f t="shared" si="75"/>
        <v/>
      </c>
    </row>
    <row r="41" spans="1:113" x14ac:dyDescent="0.3">
      <c r="A41">
        <f t="shared" si="15"/>
        <v>1000</v>
      </c>
      <c r="B41">
        <f t="shared" si="16"/>
        <v>1000</v>
      </c>
      <c r="C41">
        <f t="shared" si="17"/>
        <v>2000</v>
      </c>
      <c r="D41">
        <f t="shared" si="18"/>
        <v>0</v>
      </c>
      <c r="E41">
        <f t="shared" si="19"/>
        <v>0</v>
      </c>
      <c r="F41">
        <f t="shared" si="20"/>
        <v>0</v>
      </c>
      <c r="G41">
        <f t="shared" si="21"/>
        <v>0</v>
      </c>
      <c r="H41">
        <f t="shared" si="22"/>
        <v>0</v>
      </c>
      <c r="I41">
        <f t="shared" si="23"/>
        <v>0</v>
      </c>
      <c r="J41">
        <f t="shared" si="24"/>
        <v>0</v>
      </c>
      <c r="M41" s="3" t="str">
        <f t="shared" si="25"/>
        <v/>
      </c>
      <c r="N41" s="3" t="str">
        <f t="shared" si="26"/>
        <v/>
      </c>
      <c r="O41" s="3">
        <f t="shared" si="27"/>
        <v>51</v>
      </c>
      <c r="P41" s="3" t="str">
        <f t="shared" si="28"/>
        <v/>
      </c>
      <c r="Q41" s="3" t="str">
        <f t="shared" si="29"/>
        <v/>
      </c>
      <c r="R41" s="3" t="str">
        <f t="shared" si="30"/>
        <v/>
      </c>
      <c r="S41" s="3" t="str">
        <f t="shared" si="31"/>
        <v/>
      </c>
      <c r="T41" s="3" t="str">
        <f t="shared" si="32"/>
        <v/>
      </c>
      <c r="U41" s="3" t="str">
        <f t="shared" si="33"/>
        <v/>
      </c>
      <c r="V41" s="3" t="str">
        <f t="shared" si="34"/>
        <v/>
      </c>
      <c r="Z41" s="20">
        <f>Qualifikation!AD42</f>
        <v>39</v>
      </c>
      <c r="AA41" s="21" t="str">
        <f>Qualifikation!AE42</f>
        <v>Schilli</v>
      </c>
      <c r="AB41" s="21" t="str">
        <f>Qualifikation!AF42</f>
        <v>Felix</v>
      </c>
      <c r="AC41" s="21" t="str">
        <f>Qualifikation!AG42</f>
        <v>Schelli</v>
      </c>
      <c r="AD41" s="27">
        <v>1</v>
      </c>
      <c r="AE41">
        <f>IFERROR(VLOOKUP(1000,$A41:Z41,26,FALSE),"")</f>
        <v>39</v>
      </c>
      <c r="AF41" s="20">
        <f t="shared" si="80"/>
        <v>42</v>
      </c>
      <c r="AG41" s="21" t="str">
        <f t="shared" si="35"/>
        <v>Fehrenbach</v>
      </c>
      <c r="AH41" s="21" t="str">
        <f t="shared" si="81"/>
        <v>Florian</v>
      </c>
      <c r="AI41" s="21" t="str">
        <f t="shared" si="36"/>
        <v>Flo</v>
      </c>
      <c r="AJ41" s="27">
        <v>1</v>
      </c>
      <c r="AK41">
        <f>IFERROR(VLOOKUP(1000,$B41:AF41,31,FALSE),"")</f>
        <v>42</v>
      </c>
      <c r="AL41" s="20">
        <f t="shared" si="82"/>
        <v>51</v>
      </c>
      <c r="AM41" s="21" t="str">
        <f t="shared" si="37"/>
        <v>Matt</v>
      </c>
      <c r="AN41" s="21" t="str">
        <f t="shared" si="83"/>
        <v>Sebastian</v>
      </c>
      <c r="AO41" s="21" t="str">
        <f t="shared" si="38"/>
        <v xml:space="preserve"> </v>
      </c>
      <c r="AP41" s="27">
        <v>2</v>
      </c>
      <c r="AQ41" t="str">
        <f t="shared" si="39"/>
        <v/>
      </c>
      <c r="AR41" s="20" t="str">
        <f t="shared" si="84"/>
        <v/>
      </c>
      <c r="AS41" s="21" t="str">
        <f t="shared" si="85"/>
        <v/>
      </c>
      <c r="AT41" s="21" t="str">
        <f t="shared" si="86"/>
        <v/>
      </c>
      <c r="AU41" s="21" t="str">
        <f t="shared" si="76"/>
        <v/>
      </c>
      <c r="AV41" s="27"/>
      <c r="AW41" t="str">
        <f t="shared" si="40"/>
        <v/>
      </c>
      <c r="AX41" t="str">
        <f t="shared" si="41"/>
        <v/>
      </c>
      <c r="AY41" t="str">
        <f t="shared" si="77"/>
        <v/>
      </c>
      <c r="AZ41" t="str">
        <f t="shared" si="42"/>
        <v/>
      </c>
      <c r="BA41" t="str">
        <f t="shared" si="78"/>
        <v/>
      </c>
      <c r="BB41" s="28"/>
      <c r="BC41" t="str">
        <f t="shared" si="43"/>
        <v/>
      </c>
      <c r="BD41" s="20" t="str">
        <f t="shared" si="87"/>
        <v/>
      </c>
      <c r="BE41" s="21" t="str">
        <f t="shared" si="44"/>
        <v/>
      </c>
      <c r="BF41" s="21" t="str">
        <f t="shared" si="45"/>
        <v/>
      </c>
      <c r="BG41" s="21" t="str">
        <f t="shared" si="46"/>
        <v/>
      </c>
      <c r="BH41" s="27"/>
      <c r="BI41" t="str">
        <f t="shared" si="47"/>
        <v/>
      </c>
      <c r="BJ41" t="str">
        <f t="shared" si="88"/>
        <v/>
      </c>
      <c r="BK41" t="str">
        <f t="shared" si="48"/>
        <v/>
      </c>
      <c r="BL41" t="str">
        <f t="shared" si="49"/>
        <v/>
      </c>
      <c r="BM41" t="str">
        <f t="shared" si="50"/>
        <v/>
      </c>
      <c r="BN41" s="28"/>
      <c r="BO41" t="str">
        <f t="shared" si="51"/>
        <v/>
      </c>
      <c r="BP41" s="20" t="str">
        <f t="shared" si="89"/>
        <v/>
      </c>
      <c r="BQ41" s="21" t="str">
        <f t="shared" si="52"/>
        <v/>
      </c>
      <c r="BR41" s="21" t="str">
        <f t="shared" si="53"/>
        <v/>
      </c>
      <c r="BS41" s="21" t="str">
        <f t="shared" si="54"/>
        <v/>
      </c>
      <c r="BT41" s="27"/>
      <c r="BU41" t="str">
        <f t="shared" si="55"/>
        <v/>
      </c>
      <c r="BV41" t="str">
        <f t="shared" si="90"/>
        <v/>
      </c>
      <c r="BW41" t="str">
        <f t="shared" si="56"/>
        <v/>
      </c>
      <c r="BX41" t="str">
        <f t="shared" si="57"/>
        <v/>
      </c>
      <c r="BY41" t="str">
        <f t="shared" si="58"/>
        <v/>
      </c>
      <c r="BZ41" s="28"/>
      <c r="CA41" t="str">
        <f t="shared" si="59"/>
        <v/>
      </c>
      <c r="CB41" s="20" t="str">
        <f t="shared" si="60"/>
        <v/>
      </c>
      <c r="CC41" s="21" t="str">
        <f t="shared" si="61"/>
        <v/>
      </c>
      <c r="CD41" s="21" t="str">
        <f t="shared" si="62"/>
        <v/>
      </c>
      <c r="CE41" s="21" t="str">
        <f t="shared" si="63"/>
        <v/>
      </c>
      <c r="CF41" s="27"/>
      <c r="CI41" s="3">
        <v>38</v>
      </c>
      <c r="CJ41" s="3">
        <f t="shared" si="91"/>
        <v>42</v>
      </c>
      <c r="CK41" s="3" t="str">
        <f t="shared" si="92"/>
        <v>Fehrenbach</v>
      </c>
      <c r="CL41" s="3" t="str">
        <f t="shared" si="93"/>
        <v>Florian</v>
      </c>
      <c r="CM41" s="3" t="str">
        <f>VLOOKUP(CJ41,Anmeldung!$A$5:$E$204,5,FALSE)</f>
        <v>Snowboard</v>
      </c>
      <c r="CO41" s="63" t="str">
        <f>VLOOKUP(CJ41,Anmeldung!$A$5:$E$204,5,FALSE)</f>
        <v>Snowboard</v>
      </c>
      <c r="CP41" s="3">
        <f t="shared" si="64"/>
        <v>42</v>
      </c>
      <c r="CQ41" s="64" t="str">
        <f t="shared" si="65"/>
        <v/>
      </c>
      <c r="CR41" s="65">
        <f t="shared" si="66"/>
        <v>42</v>
      </c>
      <c r="CS41">
        <f t="shared" si="94"/>
        <v>38</v>
      </c>
      <c r="CT41">
        <f t="shared" si="67"/>
        <v>11</v>
      </c>
      <c r="CU41" t="str">
        <f t="shared" si="68"/>
        <v/>
      </c>
      <c r="CV41" t="str">
        <f t="shared" si="79"/>
        <v/>
      </c>
      <c r="CW41" t="str">
        <f t="shared" si="69"/>
        <v/>
      </c>
      <c r="CZ41" s="3">
        <v>38</v>
      </c>
      <c r="DA41" s="3" t="str">
        <f t="shared" si="70"/>
        <v/>
      </c>
      <c r="DB41" s="3" t="str">
        <f t="shared" si="71"/>
        <v/>
      </c>
      <c r="DC41" s="3" t="str">
        <f t="shared" si="72"/>
        <v/>
      </c>
      <c r="DF41" s="3">
        <v>38</v>
      </c>
      <c r="DG41" s="3" t="str">
        <f t="shared" si="73"/>
        <v/>
      </c>
      <c r="DH41" s="3" t="str">
        <f t="shared" si="74"/>
        <v/>
      </c>
      <c r="DI41" s="3" t="str">
        <f t="shared" si="75"/>
        <v/>
      </c>
    </row>
    <row r="42" spans="1:113" x14ac:dyDescent="0.3">
      <c r="A42">
        <f t="shared" si="15"/>
        <v>1000</v>
      </c>
      <c r="B42">
        <f t="shared" si="16"/>
        <v>1000</v>
      </c>
      <c r="C42">
        <f t="shared" si="17"/>
        <v>1000</v>
      </c>
      <c r="D42">
        <f t="shared" si="18"/>
        <v>0</v>
      </c>
      <c r="E42">
        <f t="shared" si="19"/>
        <v>0</v>
      </c>
      <c r="F42">
        <f t="shared" si="20"/>
        <v>0</v>
      </c>
      <c r="G42">
        <f t="shared" si="21"/>
        <v>0</v>
      </c>
      <c r="H42">
        <f t="shared" si="22"/>
        <v>0</v>
      </c>
      <c r="I42">
        <f t="shared" si="23"/>
        <v>0</v>
      </c>
      <c r="J42">
        <f t="shared" si="24"/>
        <v>0</v>
      </c>
      <c r="M42" s="3" t="str">
        <f t="shared" si="25"/>
        <v/>
      </c>
      <c r="N42" s="3" t="str">
        <f t="shared" si="26"/>
        <v/>
      </c>
      <c r="O42" s="3" t="str">
        <f t="shared" si="27"/>
        <v/>
      </c>
      <c r="P42" s="3" t="str">
        <f t="shared" si="28"/>
        <v/>
      </c>
      <c r="Q42" s="3" t="str">
        <f t="shared" si="29"/>
        <v/>
      </c>
      <c r="R42" s="3" t="str">
        <f t="shared" si="30"/>
        <v/>
      </c>
      <c r="S42" s="3" t="str">
        <f t="shared" si="31"/>
        <v/>
      </c>
      <c r="T42" s="3" t="str">
        <f t="shared" si="32"/>
        <v/>
      </c>
      <c r="U42" s="3" t="str">
        <f t="shared" si="33"/>
        <v/>
      </c>
      <c r="V42" s="3" t="str">
        <f t="shared" si="34"/>
        <v/>
      </c>
      <c r="Z42" s="20">
        <f>Qualifikation!AD43</f>
        <v>40</v>
      </c>
      <c r="AA42" s="21" t="str">
        <f>Qualifikation!AE43</f>
        <v>Meißner</v>
      </c>
      <c r="AB42" s="21" t="str">
        <f>Qualifikation!AF43</f>
        <v>Simon</v>
      </c>
      <c r="AC42" s="21" t="str">
        <f>Qualifikation!AG43</f>
        <v>Grizzly</v>
      </c>
      <c r="AD42" s="27">
        <v>1</v>
      </c>
      <c r="AE42">
        <f>IFERROR(VLOOKUP(1000,$A42:Z42,26,FALSE),"")</f>
        <v>40</v>
      </c>
      <c r="AF42" s="20">
        <f t="shared" si="80"/>
        <v>43</v>
      </c>
      <c r="AG42" s="21" t="str">
        <f t="shared" si="35"/>
        <v>Gibson</v>
      </c>
      <c r="AH42" s="21" t="str">
        <f t="shared" si="81"/>
        <v>Oliver</v>
      </c>
      <c r="AI42" s="21" t="str">
        <f t="shared" si="36"/>
        <v xml:space="preserve"> </v>
      </c>
      <c r="AJ42" s="27">
        <v>1</v>
      </c>
      <c r="AK42">
        <f>IFERROR(VLOOKUP(1000,$B42:AF42,31,FALSE),"")</f>
        <v>43</v>
      </c>
      <c r="AL42" s="20">
        <f t="shared" si="82"/>
        <v>52</v>
      </c>
      <c r="AM42" s="21" t="str">
        <f t="shared" si="37"/>
        <v>Ganter</v>
      </c>
      <c r="AN42" s="21" t="str">
        <f t="shared" si="83"/>
        <v>Mary</v>
      </c>
      <c r="AO42" s="21" t="str">
        <f t="shared" si="38"/>
        <v>Mary</v>
      </c>
      <c r="AP42" s="27">
        <v>1</v>
      </c>
      <c r="AQ42">
        <f t="shared" si="39"/>
        <v>52</v>
      </c>
      <c r="AR42" s="20" t="str">
        <f t="shared" si="84"/>
        <v/>
      </c>
      <c r="AS42" s="21" t="str">
        <f t="shared" si="85"/>
        <v/>
      </c>
      <c r="AT42" s="21" t="str">
        <f t="shared" si="86"/>
        <v/>
      </c>
      <c r="AU42" s="21" t="str">
        <f t="shared" si="76"/>
        <v/>
      </c>
      <c r="AV42" s="27"/>
      <c r="AW42" t="str">
        <f t="shared" si="40"/>
        <v/>
      </c>
      <c r="AX42" t="str">
        <f t="shared" si="41"/>
        <v/>
      </c>
      <c r="AY42" t="str">
        <f t="shared" si="77"/>
        <v/>
      </c>
      <c r="AZ42" t="str">
        <f t="shared" si="42"/>
        <v/>
      </c>
      <c r="BA42" t="str">
        <f t="shared" si="78"/>
        <v/>
      </c>
      <c r="BB42" s="28"/>
      <c r="BC42" t="str">
        <f t="shared" si="43"/>
        <v/>
      </c>
      <c r="BD42" s="20" t="str">
        <f t="shared" si="87"/>
        <v/>
      </c>
      <c r="BE42" s="21" t="str">
        <f t="shared" si="44"/>
        <v/>
      </c>
      <c r="BF42" s="21" t="str">
        <f t="shared" si="45"/>
        <v/>
      </c>
      <c r="BG42" s="21" t="str">
        <f t="shared" si="46"/>
        <v/>
      </c>
      <c r="BH42" s="27"/>
      <c r="BI42" t="str">
        <f t="shared" si="47"/>
        <v/>
      </c>
      <c r="BJ42" t="str">
        <f t="shared" si="88"/>
        <v/>
      </c>
      <c r="BK42" t="str">
        <f t="shared" si="48"/>
        <v/>
      </c>
      <c r="BL42" t="str">
        <f t="shared" si="49"/>
        <v/>
      </c>
      <c r="BM42" t="str">
        <f t="shared" si="50"/>
        <v/>
      </c>
      <c r="BN42" s="28"/>
      <c r="BO42" t="str">
        <f t="shared" si="51"/>
        <v/>
      </c>
      <c r="BP42" s="20" t="str">
        <f t="shared" si="89"/>
        <v/>
      </c>
      <c r="BQ42" s="21" t="str">
        <f t="shared" si="52"/>
        <v/>
      </c>
      <c r="BR42" s="21" t="str">
        <f t="shared" si="53"/>
        <v/>
      </c>
      <c r="BS42" s="21" t="str">
        <f t="shared" si="54"/>
        <v/>
      </c>
      <c r="BT42" s="27"/>
      <c r="BU42" t="str">
        <f t="shared" si="55"/>
        <v/>
      </c>
      <c r="BV42" t="str">
        <f t="shared" si="90"/>
        <v/>
      </c>
      <c r="BW42" t="str">
        <f t="shared" si="56"/>
        <v/>
      </c>
      <c r="BX42" t="str">
        <f t="shared" si="57"/>
        <v/>
      </c>
      <c r="BY42" t="str">
        <f t="shared" si="58"/>
        <v/>
      </c>
      <c r="BZ42" s="28"/>
      <c r="CA42" t="str">
        <f t="shared" si="59"/>
        <v/>
      </c>
      <c r="CB42" s="20" t="str">
        <f t="shared" si="60"/>
        <v/>
      </c>
      <c r="CC42" s="21" t="str">
        <f t="shared" si="61"/>
        <v/>
      </c>
      <c r="CD42" s="21" t="str">
        <f t="shared" si="62"/>
        <v/>
      </c>
      <c r="CE42" s="21" t="str">
        <f t="shared" si="63"/>
        <v/>
      </c>
      <c r="CF42" s="27"/>
      <c r="CI42" s="3">
        <v>39</v>
      </c>
      <c r="CJ42" s="3">
        <f t="shared" si="91"/>
        <v>45</v>
      </c>
      <c r="CK42" s="3" t="str">
        <f t="shared" si="92"/>
        <v>Sauter</v>
      </c>
      <c r="CL42" s="3" t="str">
        <f t="shared" si="93"/>
        <v>Felix</v>
      </c>
      <c r="CM42" s="3" t="str">
        <f>VLOOKUP(CJ42,Anmeldung!$A$5:$E$204,5,FALSE)</f>
        <v>Ski</v>
      </c>
      <c r="CO42" s="63" t="str">
        <f>VLOOKUP(CJ42,Anmeldung!$A$5:$E$204,5,FALSE)</f>
        <v>Ski</v>
      </c>
      <c r="CP42" s="3">
        <f t="shared" si="64"/>
        <v>45</v>
      </c>
      <c r="CQ42" s="64">
        <f t="shared" si="65"/>
        <v>45</v>
      </c>
      <c r="CR42" s="65" t="str">
        <f t="shared" si="66"/>
        <v/>
      </c>
      <c r="CS42">
        <f t="shared" si="94"/>
        <v>39</v>
      </c>
      <c r="CT42">
        <f t="shared" si="67"/>
        <v>20</v>
      </c>
      <c r="CU42" t="str">
        <f t="shared" si="68"/>
        <v/>
      </c>
      <c r="CV42" t="str">
        <f t="shared" si="79"/>
        <v/>
      </c>
      <c r="CW42" t="str">
        <f t="shared" si="69"/>
        <v/>
      </c>
      <c r="CZ42" s="3">
        <v>39</v>
      </c>
      <c r="DA42" s="3" t="str">
        <f t="shared" si="70"/>
        <v/>
      </c>
      <c r="DB42" s="3" t="str">
        <f t="shared" si="71"/>
        <v/>
      </c>
      <c r="DC42" s="3" t="str">
        <f t="shared" si="72"/>
        <v/>
      </c>
      <c r="DF42" s="3">
        <v>39</v>
      </c>
      <c r="DG42" s="3" t="str">
        <f t="shared" si="73"/>
        <v/>
      </c>
      <c r="DH42" s="3" t="str">
        <f t="shared" si="74"/>
        <v/>
      </c>
      <c r="DI42" s="3" t="str">
        <f t="shared" si="75"/>
        <v/>
      </c>
    </row>
    <row r="43" spans="1:113" x14ac:dyDescent="0.3">
      <c r="A43">
        <f t="shared" si="15"/>
        <v>1000</v>
      </c>
      <c r="B43">
        <f t="shared" si="16"/>
        <v>1000</v>
      </c>
      <c r="C43">
        <f t="shared" si="17"/>
        <v>2000</v>
      </c>
      <c r="D43">
        <f t="shared" si="18"/>
        <v>0</v>
      </c>
      <c r="E43">
        <f t="shared" si="19"/>
        <v>0</v>
      </c>
      <c r="F43">
        <f t="shared" si="20"/>
        <v>0</v>
      </c>
      <c r="G43">
        <f t="shared" si="21"/>
        <v>0</v>
      </c>
      <c r="H43">
        <f t="shared" si="22"/>
        <v>0</v>
      </c>
      <c r="I43">
        <f t="shared" si="23"/>
        <v>0</v>
      </c>
      <c r="J43">
        <f t="shared" si="24"/>
        <v>0</v>
      </c>
      <c r="M43" s="3" t="str">
        <f t="shared" si="25"/>
        <v/>
      </c>
      <c r="N43" s="3" t="str">
        <f t="shared" si="26"/>
        <v/>
      </c>
      <c r="O43" s="3">
        <f t="shared" si="27"/>
        <v>53</v>
      </c>
      <c r="P43" s="3" t="str">
        <f t="shared" si="28"/>
        <v/>
      </c>
      <c r="Q43" s="3" t="str">
        <f t="shared" si="29"/>
        <v/>
      </c>
      <c r="R43" s="3" t="str">
        <f t="shared" si="30"/>
        <v/>
      </c>
      <c r="S43" s="3" t="str">
        <f t="shared" si="31"/>
        <v/>
      </c>
      <c r="T43" s="3" t="str">
        <f t="shared" si="32"/>
        <v/>
      </c>
      <c r="U43" s="3" t="str">
        <f t="shared" si="33"/>
        <v/>
      </c>
      <c r="V43" s="3" t="str">
        <f t="shared" si="34"/>
        <v/>
      </c>
      <c r="Z43" s="20">
        <f>Qualifikation!AD44</f>
        <v>41</v>
      </c>
      <c r="AA43" s="21" t="str">
        <f>Qualifikation!AE44</f>
        <v>Kuner</v>
      </c>
      <c r="AB43" s="21" t="str">
        <f>Qualifikation!AF44</f>
        <v>Daniel</v>
      </c>
      <c r="AC43" s="21" t="str">
        <f>Qualifikation!AG44</f>
        <v>Jacky</v>
      </c>
      <c r="AD43" s="27">
        <v>1</v>
      </c>
      <c r="AE43">
        <f>IFERROR(VLOOKUP(1000,$A43:Z43,26,FALSE),"")</f>
        <v>41</v>
      </c>
      <c r="AF43" s="20">
        <f t="shared" si="80"/>
        <v>44</v>
      </c>
      <c r="AG43" s="21" t="str">
        <f t="shared" si="35"/>
        <v>Kaltenbach</v>
      </c>
      <c r="AH43" s="21" t="str">
        <f t="shared" si="81"/>
        <v>Andreas</v>
      </c>
      <c r="AI43" s="21" t="str">
        <f t="shared" si="36"/>
        <v xml:space="preserve"> </v>
      </c>
      <c r="AJ43" s="27">
        <v>1</v>
      </c>
      <c r="AK43">
        <f>IFERROR(VLOOKUP(1000,$B43:AF43,31,FALSE),"")</f>
        <v>44</v>
      </c>
      <c r="AL43" s="20">
        <f t="shared" si="82"/>
        <v>53</v>
      </c>
      <c r="AM43" s="21" t="str">
        <f t="shared" si="37"/>
        <v>Göppert</v>
      </c>
      <c r="AN43" s="21" t="str">
        <f t="shared" si="83"/>
        <v>Hannes</v>
      </c>
      <c r="AO43" s="21" t="str">
        <f t="shared" si="38"/>
        <v xml:space="preserve"> </v>
      </c>
      <c r="AP43" s="27">
        <v>2</v>
      </c>
      <c r="AQ43" t="str">
        <f t="shared" si="39"/>
        <v/>
      </c>
      <c r="AR43" s="20" t="str">
        <f t="shared" si="84"/>
        <v/>
      </c>
      <c r="AS43" s="21" t="str">
        <f t="shared" si="85"/>
        <v/>
      </c>
      <c r="AT43" s="21" t="str">
        <f t="shared" si="86"/>
        <v/>
      </c>
      <c r="AU43" s="21" t="str">
        <f t="shared" si="76"/>
        <v/>
      </c>
      <c r="AV43" s="27"/>
      <c r="AW43" t="str">
        <f t="shared" si="40"/>
        <v/>
      </c>
      <c r="AX43" t="str">
        <f t="shared" si="41"/>
        <v/>
      </c>
      <c r="AY43" t="str">
        <f t="shared" si="77"/>
        <v/>
      </c>
      <c r="AZ43" t="str">
        <f t="shared" si="42"/>
        <v/>
      </c>
      <c r="BA43" t="str">
        <f t="shared" si="78"/>
        <v/>
      </c>
      <c r="BB43" s="28"/>
      <c r="BC43" t="str">
        <f t="shared" si="43"/>
        <v/>
      </c>
      <c r="BD43" s="20" t="str">
        <f t="shared" si="87"/>
        <v/>
      </c>
      <c r="BE43" s="21" t="str">
        <f t="shared" si="44"/>
        <v/>
      </c>
      <c r="BF43" s="21" t="str">
        <f t="shared" si="45"/>
        <v/>
      </c>
      <c r="BG43" s="21" t="str">
        <f t="shared" si="46"/>
        <v/>
      </c>
      <c r="BH43" s="27"/>
      <c r="BI43" t="str">
        <f t="shared" si="47"/>
        <v/>
      </c>
      <c r="BJ43" t="str">
        <f t="shared" si="88"/>
        <v/>
      </c>
      <c r="BK43" t="str">
        <f t="shared" si="48"/>
        <v/>
      </c>
      <c r="BL43" t="str">
        <f t="shared" si="49"/>
        <v/>
      </c>
      <c r="BM43" t="str">
        <f t="shared" si="50"/>
        <v/>
      </c>
      <c r="BN43" s="28"/>
      <c r="BO43" t="str">
        <f t="shared" si="51"/>
        <v/>
      </c>
      <c r="BP43" s="20" t="str">
        <f t="shared" si="89"/>
        <v/>
      </c>
      <c r="BQ43" s="21" t="str">
        <f t="shared" si="52"/>
        <v/>
      </c>
      <c r="BR43" s="21" t="str">
        <f t="shared" si="53"/>
        <v/>
      </c>
      <c r="BS43" s="21" t="str">
        <f t="shared" si="54"/>
        <v/>
      </c>
      <c r="BT43" s="27"/>
      <c r="BU43" t="str">
        <f t="shared" si="55"/>
        <v/>
      </c>
      <c r="BV43" t="str">
        <f t="shared" si="90"/>
        <v/>
      </c>
      <c r="BW43" t="str">
        <f t="shared" si="56"/>
        <v/>
      </c>
      <c r="BX43" t="str">
        <f t="shared" si="57"/>
        <v/>
      </c>
      <c r="BY43" t="str">
        <f t="shared" si="58"/>
        <v/>
      </c>
      <c r="BZ43" s="28"/>
      <c r="CA43" t="str">
        <f t="shared" si="59"/>
        <v/>
      </c>
      <c r="CB43" s="20" t="str">
        <f t="shared" si="60"/>
        <v/>
      </c>
      <c r="CC43" s="21" t="str">
        <f t="shared" si="61"/>
        <v/>
      </c>
      <c r="CD43" s="21" t="str">
        <f t="shared" si="62"/>
        <v/>
      </c>
      <c r="CE43" s="21" t="str">
        <f t="shared" si="63"/>
        <v/>
      </c>
      <c r="CF43" s="27"/>
      <c r="CI43" s="3">
        <v>40</v>
      </c>
      <c r="CJ43" s="3">
        <f t="shared" si="91"/>
        <v>46</v>
      </c>
      <c r="CK43" s="3" t="str">
        <f t="shared" si="92"/>
        <v>Brabant</v>
      </c>
      <c r="CL43" s="3" t="str">
        <f t="shared" si="93"/>
        <v>Lars</v>
      </c>
      <c r="CM43" s="3" t="str">
        <f>VLOOKUP(CJ43,Anmeldung!$A$5:$E$204,5,FALSE)</f>
        <v>Snowboard</v>
      </c>
      <c r="CO43" s="63" t="str">
        <f>VLOOKUP(CJ43,Anmeldung!$A$5:$E$204,5,FALSE)</f>
        <v>Snowboard</v>
      </c>
      <c r="CP43" s="3">
        <f t="shared" si="64"/>
        <v>46</v>
      </c>
      <c r="CQ43" s="64" t="str">
        <f t="shared" si="65"/>
        <v/>
      </c>
      <c r="CR43" s="65">
        <f t="shared" si="66"/>
        <v>46</v>
      </c>
      <c r="CS43">
        <f t="shared" si="94"/>
        <v>40</v>
      </c>
      <c r="CT43" t="str">
        <f t="shared" si="67"/>
        <v/>
      </c>
      <c r="CU43" t="str">
        <f t="shared" si="68"/>
        <v/>
      </c>
      <c r="CV43">
        <f t="shared" si="79"/>
        <v>56</v>
      </c>
      <c r="CW43" t="str">
        <f t="shared" si="69"/>
        <v/>
      </c>
      <c r="CZ43" s="3">
        <v>40</v>
      </c>
      <c r="DA43" s="3" t="str">
        <f t="shared" si="70"/>
        <v/>
      </c>
      <c r="DB43" s="3" t="str">
        <f t="shared" si="71"/>
        <v/>
      </c>
      <c r="DC43" s="3" t="str">
        <f t="shared" si="72"/>
        <v/>
      </c>
      <c r="DF43" s="3">
        <v>40</v>
      </c>
      <c r="DG43" s="3" t="str">
        <f t="shared" si="73"/>
        <v/>
      </c>
      <c r="DH43" s="3" t="str">
        <f t="shared" si="74"/>
        <v/>
      </c>
      <c r="DI43" s="3" t="str">
        <f t="shared" si="75"/>
        <v/>
      </c>
    </row>
    <row r="44" spans="1:113" x14ac:dyDescent="0.3">
      <c r="A44">
        <f t="shared" si="15"/>
        <v>1000</v>
      </c>
      <c r="B44">
        <f t="shared" si="16"/>
        <v>1000</v>
      </c>
      <c r="C44">
        <f t="shared" si="17"/>
        <v>2000</v>
      </c>
      <c r="D44">
        <f t="shared" si="18"/>
        <v>0</v>
      </c>
      <c r="E44">
        <f t="shared" si="19"/>
        <v>0</v>
      </c>
      <c r="F44">
        <f t="shared" si="20"/>
        <v>0</v>
      </c>
      <c r="G44">
        <f t="shared" si="21"/>
        <v>0</v>
      </c>
      <c r="H44">
        <f t="shared" si="22"/>
        <v>0</v>
      </c>
      <c r="I44">
        <f t="shared" si="23"/>
        <v>0</v>
      </c>
      <c r="J44">
        <f t="shared" si="24"/>
        <v>0</v>
      </c>
      <c r="M44" s="3" t="str">
        <f t="shared" si="25"/>
        <v/>
      </c>
      <c r="N44" s="3" t="str">
        <f t="shared" si="26"/>
        <v/>
      </c>
      <c r="O44" s="3">
        <f t="shared" si="27"/>
        <v>54</v>
      </c>
      <c r="P44" s="3" t="str">
        <f t="shared" si="28"/>
        <v/>
      </c>
      <c r="Q44" s="3" t="str">
        <f t="shared" si="29"/>
        <v/>
      </c>
      <c r="R44" s="3" t="str">
        <f t="shared" si="30"/>
        <v/>
      </c>
      <c r="S44" s="3" t="str">
        <f t="shared" si="31"/>
        <v/>
      </c>
      <c r="T44" s="3" t="str">
        <f t="shared" si="32"/>
        <v/>
      </c>
      <c r="U44" s="3" t="str">
        <f t="shared" si="33"/>
        <v/>
      </c>
      <c r="V44" s="3" t="str">
        <f t="shared" si="34"/>
        <v/>
      </c>
      <c r="Z44" s="20">
        <f>Qualifikation!AD45</f>
        <v>42</v>
      </c>
      <c r="AA44" s="21" t="str">
        <f>Qualifikation!AE45</f>
        <v>Fehrenbach</v>
      </c>
      <c r="AB44" s="21" t="str">
        <f>Qualifikation!AF45</f>
        <v>Florian</v>
      </c>
      <c r="AC44" s="21" t="str">
        <f>Qualifikation!AG45</f>
        <v>Flo</v>
      </c>
      <c r="AD44" s="27">
        <v>1</v>
      </c>
      <c r="AE44">
        <f>IFERROR(VLOOKUP(1000,$A44:Z44,26,FALSE),"")</f>
        <v>42</v>
      </c>
      <c r="AF44" s="20">
        <f t="shared" si="80"/>
        <v>45</v>
      </c>
      <c r="AG44" s="21" t="str">
        <f t="shared" si="35"/>
        <v>Sauter</v>
      </c>
      <c r="AH44" s="21" t="str">
        <f t="shared" si="81"/>
        <v>Felix</v>
      </c>
      <c r="AI44" s="21" t="str">
        <f t="shared" si="36"/>
        <v xml:space="preserve"> </v>
      </c>
      <c r="AJ44" s="27">
        <v>1</v>
      </c>
      <c r="AK44">
        <f>IFERROR(VLOOKUP(1000,$B44:AF44,31,FALSE),"")</f>
        <v>45</v>
      </c>
      <c r="AL44" s="20">
        <f t="shared" si="82"/>
        <v>54</v>
      </c>
      <c r="AM44" s="21" t="str">
        <f t="shared" si="37"/>
        <v>Ketterer</v>
      </c>
      <c r="AN44" s="21" t="str">
        <f t="shared" si="83"/>
        <v>Gottfried</v>
      </c>
      <c r="AO44" s="21" t="str">
        <f t="shared" si="38"/>
        <v>Daddev</v>
      </c>
      <c r="AP44" s="27">
        <v>2</v>
      </c>
      <c r="AQ44" t="str">
        <f t="shared" si="39"/>
        <v/>
      </c>
      <c r="AR44" s="20" t="str">
        <f t="shared" si="84"/>
        <v/>
      </c>
      <c r="AS44" s="21" t="str">
        <f t="shared" si="85"/>
        <v/>
      </c>
      <c r="AT44" s="21" t="str">
        <f t="shared" si="86"/>
        <v/>
      </c>
      <c r="AU44" s="21" t="str">
        <f t="shared" si="76"/>
        <v/>
      </c>
      <c r="AV44" s="27"/>
      <c r="AW44" t="str">
        <f t="shared" si="40"/>
        <v/>
      </c>
      <c r="AX44" t="str">
        <f t="shared" si="41"/>
        <v/>
      </c>
      <c r="AY44" t="str">
        <f t="shared" si="77"/>
        <v/>
      </c>
      <c r="AZ44" t="str">
        <f t="shared" si="42"/>
        <v/>
      </c>
      <c r="BA44" t="str">
        <f t="shared" si="78"/>
        <v/>
      </c>
      <c r="BB44" s="28"/>
      <c r="BC44" t="str">
        <f t="shared" si="43"/>
        <v/>
      </c>
      <c r="BD44" s="20" t="str">
        <f t="shared" si="87"/>
        <v/>
      </c>
      <c r="BE44" s="21" t="str">
        <f t="shared" si="44"/>
        <v/>
      </c>
      <c r="BF44" s="21" t="str">
        <f t="shared" si="45"/>
        <v/>
      </c>
      <c r="BG44" s="21" t="str">
        <f t="shared" si="46"/>
        <v/>
      </c>
      <c r="BH44" s="27"/>
      <c r="BI44" t="str">
        <f t="shared" si="47"/>
        <v/>
      </c>
      <c r="BJ44" t="str">
        <f t="shared" si="88"/>
        <v/>
      </c>
      <c r="BK44" t="str">
        <f t="shared" si="48"/>
        <v/>
      </c>
      <c r="BL44" t="str">
        <f t="shared" si="49"/>
        <v/>
      </c>
      <c r="BM44" t="str">
        <f t="shared" si="50"/>
        <v/>
      </c>
      <c r="BN44" s="28"/>
      <c r="BO44" t="str">
        <f t="shared" si="51"/>
        <v/>
      </c>
      <c r="BP44" s="20" t="str">
        <f t="shared" si="89"/>
        <v/>
      </c>
      <c r="BQ44" s="21" t="str">
        <f t="shared" si="52"/>
        <v/>
      </c>
      <c r="BR44" s="21" t="str">
        <f t="shared" si="53"/>
        <v/>
      </c>
      <c r="BS44" s="21" t="str">
        <f t="shared" si="54"/>
        <v/>
      </c>
      <c r="BT44" s="27"/>
      <c r="BU44" t="str">
        <f t="shared" si="55"/>
        <v/>
      </c>
      <c r="BV44" t="str">
        <f t="shared" si="90"/>
        <v/>
      </c>
      <c r="BW44" t="str">
        <f t="shared" si="56"/>
        <v/>
      </c>
      <c r="BX44" t="str">
        <f t="shared" si="57"/>
        <v/>
      </c>
      <c r="BY44" t="str">
        <f t="shared" si="58"/>
        <v/>
      </c>
      <c r="BZ44" s="28"/>
      <c r="CA44" t="str">
        <f t="shared" si="59"/>
        <v/>
      </c>
      <c r="CB44" s="20" t="str">
        <f t="shared" si="60"/>
        <v/>
      </c>
      <c r="CC44" s="21" t="str">
        <f t="shared" si="61"/>
        <v/>
      </c>
      <c r="CD44" s="21" t="str">
        <f t="shared" si="62"/>
        <v/>
      </c>
      <c r="CE44" s="21" t="str">
        <f t="shared" si="63"/>
        <v/>
      </c>
      <c r="CF44" s="27"/>
      <c r="CI44" s="3">
        <v>41</v>
      </c>
      <c r="CJ44" s="3">
        <f t="shared" si="91"/>
        <v>47</v>
      </c>
      <c r="CK44" s="3" t="str">
        <f t="shared" si="92"/>
        <v>Peske</v>
      </c>
      <c r="CL44" s="3" t="str">
        <f t="shared" si="93"/>
        <v>Henrik</v>
      </c>
      <c r="CM44" s="3" t="str">
        <f>VLOOKUP(CJ44,Anmeldung!$A$5:$E$204,5,FALSE)</f>
        <v>Snowboard</v>
      </c>
      <c r="CO44" s="63" t="str">
        <f>VLOOKUP(CJ44,Anmeldung!$A$5:$E$204,5,FALSE)</f>
        <v>Snowboard</v>
      </c>
      <c r="CP44" s="3">
        <f t="shared" si="64"/>
        <v>47</v>
      </c>
      <c r="CQ44" s="64" t="str">
        <f t="shared" si="65"/>
        <v/>
      </c>
      <c r="CR44" s="65">
        <f t="shared" si="66"/>
        <v>47</v>
      </c>
      <c r="CS44">
        <f t="shared" si="94"/>
        <v>41</v>
      </c>
      <c r="CT44">
        <f t="shared" si="67"/>
        <v>21</v>
      </c>
      <c r="CU44" t="str">
        <f t="shared" si="68"/>
        <v/>
      </c>
      <c r="CV44" t="str">
        <f t="shared" si="79"/>
        <v/>
      </c>
      <c r="CW44" t="str">
        <f t="shared" si="69"/>
        <v/>
      </c>
      <c r="CZ44" s="3">
        <v>41</v>
      </c>
      <c r="DA44" s="3" t="str">
        <f t="shared" si="70"/>
        <v/>
      </c>
      <c r="DB44" s="3" t="str">
        <f t="shared" si="71"/>
        <v/>
      </c>
      <c r="DC44" s="3" t="str">
        <f t="shared" si="72"/>
        <v/>
      </c>
      <c r="DF44" s="3">
        <v>41</v>
      </c>
      <c r="DG44" s="3" t="str">
        <f t="shared" si="73"/>
        <v/>
      </c>
      <c r="DH44" s="3" t="str">
        <f t="shared" si="74"/>
        <v/>
      </c>
      <c r="DI44" s="3" t="str">
        <f t="shared" si="75"/>
        <v/>
      </c>
    </row>
    <row r="45" spans="1:113" x14ac:dyDescent="0.3">
      <c r="A45">
        <f t="shared" si="15"/>
        <v>1000</v>
      </c>
      <c r="B45">
        <f t="shared" si="16"/>
        <v>1000</v>
      </c>
      <c r="C45">
        <f t="shared" si="17"/>
        <v>1000</v>
      </c>
      <c r="D45">
        <f t="shared" si="18"/>
        <v>0</v>
      </c>
      <c r="E45">
        <f t="shared" si="19"/>
        <v>0</v>
      </c>
      <c r="F45">
        <f t="shared" si="20"/>
        <v>0</v>
      </c>
      <c r="G45">
        <f t="shared" si="21"/>
        <v>0</v>
      </c>
      <c r="H45">
        <f t="shared" si="22"/>
        <v>0</v>
      </c>
      <c r="I45">
        <f t="shared" si="23"/>
        <v>0</v>
      </c>
      <c r="J45">
        <f t="shared" si="24"/>
        <v>0</v>
      </c>
      <c r="M45" s="3" t="str">
        <f t="shared" si="25"/>
        <v/>
      </c>
      <c r="N45" s="3" t="str">
        <f t="shared" si="26"/>
        <v/>
      </c>
      <c r="O45" s="3" t="str">
        <f t="shared" si="27"/>
        <v/>
      </c>
      <c r="P45" s="3" t="str">
        <f t="shared" si="28"/>
        <v/>
      </c>
      <c r="Q45" s="3" t="str">
        <f t="shared" si="29"/>
        <v/>
      </c>
      <c r="R45" s="3" t="str">
        <f t="shared" si="30"/>
        <v/>
      </c>
      <c r="S45" s="3" t="str">
        <f t="shared" si="31"/>
        <v/>
      </c>
      <c r="T45" s="3" t="str">
        <f t="shared" si="32"/>
        <v/>
      </c>
      <c r="U45" s="3" t="str">
        <f t="shared" si="33"/>
        <v/>
      </c>
      <c r="V45" s="3" t="str">
        <f t="shared" si="34"/>
        <v/>
      </c>
      <c r="Z45" s="20">
        <f>Qualifikation!AD46</f>
        <v>43</v>
      </c>
      <c r="AA45" s="21" t="str">
        <f>Qualifikation!AE46</f>
        <v>Gibson</v>
      </c>
      <c r="AB45" s="21" t="str">
        <f>Qualifikation!AF46</f>
        <v>Oliver</v>
      </c>
      <c r="AC45" s="21" t="str">
        <f>Qualifikation!AG46</f>
        <v xml:space="preserve"> </v>
      </c>
      <c r="AD45" s="27">
        <v>1</v>
      </c>
      <c r="AE45">
        <f>IFERROR(VLOOKUP(1000,$A45:Z45,26,FALSE),"")</f>
        <v>43</v>
      </c>
      <c r="AF45" s="20">
        <f t="shared" si="80"/>
        <v>46</v>
      </c>
      <c r="AG45" s="21" t="str">
        <f t="shared" si="35"/>
        <v>Brabant</v>
      </c>
      <c r="AH45" s="21" t="str">
        <f t="shared" si="81"/>
        <v>Lars</v>
      </c>
      <c r="AI45" s="21" t="str">
        <f t="shared" si="36"/>
        <v>Adonis</v>
      </c>
      <c r="AJ45" s="27">
        <v>1</v>
      </c>
      <c r="AK45">
        <f>IFERROR(VLOOKUP(1000,$B45:AF45,31,FALSE),"")</f>
        <v>46</v>
      </c>
      <c r="AL45" s="20">
        <f t="shared" si="82"/>
        <v>55</v>
      </c>
      <c r="AM45" s="21" t="str">
        <f t="shared" si="37"/>
        <v>Dold</v>
      </c>
      <c r="AN45" s="21" t="str">
        <f t="shared" si="83"/>
        <v>Florian</v>
      </c>
      <c r="AO45" s="21" t="str">
        <f t="shared" si="38"/>
        <v xml:space="preserve"> </v>
      </c>
      <c r="AP45" s="27">
        <v>1</v>
      </c>
      <c r="AQ45">
        <f t="shared" si="39"/>
        <v>55</v>
      </c>
      <c r="AR45" s="20" t="str">
        <f t="shared" si="84"/>
        <v/>
      </c>
      <c r="AS45" s="21" t="str">
        <f t="shared" si="85"/>
        <v/>
      </c>
      <c r="AT45" s="21" t="str">
        <f t="shared" si="86"/>
        <v/>
      </c>
      <c r="AU45" s="21" t="str">
        <f t="shared" si="76"/>
        <v/>
      </c>
      <c r="AV45" s="27"/>
      <c r="AW45" t="str">
        <f t="shared" si="40"/>
        <v/>
      </c>
      <c r="AX45" t="str">
        <f t="shared" si="41"/>
        <v/>
      </c>
      <c r="AY45" t="str">
        <f t="shared" si="77"/>
        <v/>
      </c>
      <c r="AZ45" t="str">
        <f t="shared" si="42"/>
        <v/>
      </c>
      <c r="BA45" t="str">
        <f t="shared" si="78"/>
        <v/>
      </c>
      <c r="BB45" s="28"/>
      <c r="BC45" t="str">
        <f t="shared" si="43"/>
        <v/>
      </c>
      <c r="BD45" s="20" t="str">
        <f t="shared" si="87"/>
        <v/>
      </c>
      <c r="BE45" s="21" t="str">
        <f t="shared" si="44"/>
        <v/>
      </c>
      <c r="BF45" s="21" t="str">
        <f t="shared" si="45"/>
        <v/>
      </c>
      <c r="BG45" s="21" t="str">
        <f t="shared" si="46"/>
        <v/>
      </c>
      <c r="BH45" s="27"/>
      <c r="BI45" t="str">
        <f t="shared" si="47"/>
        <v/>
      </c>
      <c r="BJ45" t="str">
        <f t="shared" si="88"/>
        <v/>
      </c>
      <c r="BK45" t="str">
        <f t="shared" si="48"/>
        <v/>
      </c>
      <c r="BL45" t="str">
        <f t="shared" si="49"/>
        <v/>
      </c>
      <c r="BM45" t="str">
        <f t="shared" si="50"/>
        <v/>
      </c>
      <c r="BN45" s="28"/>
      <c r="BO45" t="str">
        <f t="shared" si="51"/>
        <v/>
      </c>
      <c r="BP45" s="20" t="str">
        <f t="shared" si="89"/>
        <v/>
      </c>
      <c r="BQ45" s="21" t="str">
        <f t="shared" si="52"/>
        <v/>
      </c>
      <c r="BR45" s="21" t="str">
        <f t="shared" si="53"/>
        <v/>
      </c>
      <c r="BS45" s="21" t="str">
        <f t="shared" si="54"/>
        <v/>
      </c>
      <c r="BT45" s="27"/>
      <c r="BU45" t="str">
        <f t="shared" si="55"/>
        <v/>
      </c>
      <c r="BV45" t="str">
        <f t="shared" si="90"/>
        <v/>
      </c>
      <c r="BW45" t="str">
        <f t="shared" si="56"/>
        <v/>
      </c>
      <c r="BX45" t="str">
        <f t="shared" si="57"/>
        <v/>
      </c>
      <c r="BY45" t="str">
        <f t="shared" si="58"/>
        <v/>
      </c>
      <c r="BZ45" s="28"/>
      <c r="CA45" t="str">
        <f t="shared" si="59"/>
        <v/>
      </c>
      <c r="CB45" s="20" t="str">
        <f t="shared" si="60"/>
        <v/>
      </c>
      <c r="CC45" s="21" t="str">
        <f t="shared" si="61"/>
        <v/>
      </c>
      <c r="CD45" s="21" t="str">
        <f t="shared" si="62"/>
        <v/>
      </c>
      <c r="CE45" s="21" t="str">
        <f t="shared" si="63"/>
        <v/>
      </c>
      <c r="CF45" s="27"/>
      <c r="CI45" s="3">
        <v>42</v>
      </c>
      <c r="CJ45" s="3">
        <f t="shared" si="91"/>
        <v>51</v>
      </c>
      <c r="CK45" s="3" t="str">
        <f t="shared" si="92"/>
        <v>Matt</v>
      </c>
      <c r="CL45" s="3" t="str">
        <f t="shared" si="93"/>
        <v>Sebastian</v>
      </c>
      <c r="CM45" s="3" t="str">
        <f>VLOOKUP(CJ45,Anmeldung!$A$5:$E$204,5,FALSE)</f>
        <v>Ski</v>
      </c>
      <c r="CO45" s="63" t="str">
        <f>VLOOKUP(CJ45,Anmeldung!$A$5:$E$204,5,FALSE)</f>
        <v>Ski</v>
      </c>
      <c r="CP45" s="3">
        <f t="shared" si="64"/>
        <v>51</v>
      </c>
      <c r="CQ45" s="64">
        <f t="shared" si="65"/>
        <v>51</v>
      </c>
      <c r="CR45" s="65" t="str">
        <f t="shared" si="66"/>
        <v/>
      </c>
      <c r="CS45">
        <f t="shared" si="94"/>
        <v>42</v>
      </c>
      <c r="CT45" t="str">
        <f t="shared" si="67"/>
        <v/>
      </c>
      <c r="CU45" t="str">
        <f t="shared" si="68"/>
        <v/>
      </c>
      <c r="CV45">
        <f t="shared" si="79"/>
        <v>38</v>
      </c>
      <c r="CW45" t="str">
        <f t="shared" si="69"/>
        <v/>
      </c>
      <c r="CZ45" s="3">
        <v>42</v>
      </c>
      <c r="DA45" s="3" t="str">
        <f t="shared" si="70"/>
        <v/>
      </c>
      <c r="DB45" s="3" t="str">
        <f t="shared" si="71"/>
        <v/>
      </c>
      <c r="DC45" s="3" t="str">
        <f t="shared" si="72"/>
        <v/>
      </c>
      <c r="DF45" s="3">
        <v>42</v>
      </c>
      <c r="DG45" s="3" t="str">
        <f t="shared" si="73"/>
        <v/>
      </c>
      <c r="DH45" s="3" t="str">
        <f t="shared" si="74"/>
        <v/>
      </c>
      <c r="DI45" s="3" t="str">
        <f t="shared" si="75"/>
        <v/>
      </c>
    </row>
    <row r="46" spans="1:113" x14ac:dyDescent="0.3">
      <c r="A46">
        <f t="shared" si="15"/>
        <v>1000</v>
      </c>
      <c r="B46">
        <f t="shared" si="16"/>
        <v>1000</v>
      </c>
      <c r="C46">
        <f t="shared" si="17"/>
        <v>1000</v>
      </c>
      <c r="D46">
        <f t="shared" si="18"/>
        <v>0</v>
      </c>
      <c r="E46">
        <f t="shared" si="19"/>
        <v>0</v>
      </c>
      <c r="F46">
        <f t="shared" si="20"/>
        <v>0</v>
      </c>
      <c r="G46">
        <f t="shared" si="21"/>
        <v>0</v>
      </c>
      <c r="H46">
        <f t="shared" si="22"/>
        <v>0</v>
      </c>
      <c r="I46">
        <f t="shared" si="23"/>
        <v>0</v>
      </c>
      <c r="J46">
        <f t="shared" si="24"/>
        <v>0</v>
      </c>
      <c r="M46" s="3" t="str">
        <f t="shared" si="25"/>
        <v/>
      </c>
      <c r="N46" s="3" t="str">
        <f t="shared" si="26"/>
        <v/>
      </c>
      <c r="O46" s="3" t="str">
        <f t="shared" si="27"/>
        <v/>
      </c>
      <c r="P46" s="3" t="str">
        <f t="shared" si="28"/>
        <v/>
      </c>
      <c r="Q46" s="3" t="str">
        <f t="shared" si="29"/>
        <v/>
      </c>
      <c r="R46" s="3" t="str">
        <f t="shared" si="30"/>
        <v/>
      </c>
      <c r="S46" s="3" t="str">
        <f t="shared" si="31"/>
        <v/>
      </c>
      <c r="T46" s="3" t="str">
        <f t="shared" si="32"/>
        <v/>
      </c>
      <c r="U46" s="3" t="str">
        <f t="shared" si="33"/>
        <v/>
      </c>
      <c r="V46" s="3" t="str">
        <f t="shared" si="34"/>
        <v/>
      </c>
      <c r="Z46" s="20">
        <f>Qualifikation!AD47</f>
        <v>44</v>
      </c>
      <c r="AA46" s="21" t="str">
        <f>Qualifikation!AE47</f>
        <v>Kaltenbach</v>
      </c>
      <c r="AB46" s="21" t="str">
        <f>Qualifikation!AF47</f>
        <v>Andreas</v>
      </c>
      <c r="AC46" s="21" t="str">
        <f>Qualifikation!AG47</f>
        <v xml:space="preserve"> </v>
      </c>
      <c r="AD46" s="27">
        <v>1</v>
      </c>
      <c r="AE46">
        <f>IFERROR(VLOOKUP(1000,$A46:Z46,26,FALSE),"")</f>
        <v>44</v>
      </c>
      <c r="AF46" s="20">
        <f t="shared" si="80"/>
        <v>47</v>
      </c>
      <c r="AG46" s="21" t="str">
        <f t="shared" si="35"/>
        <v>Peske</v>
      </c>
      <c r="AH46" s="21" t="str">
        <f t="shared" si="81"/>
        <v>Henrik</v>
      </c>
      <c r="AI46" s="21" t="str">
        <f t="shared" si="36"/>
        <v>Henni</v>
      </c>
      <c r="AJ46" s="27">
        <v>1</v>
      </c>
      <c r="AK46">
        <f>IFERROR(VLOOKUP(1000,$B46:AF46,31,FALSE),"")</f>
        <v>47</v>
      </c>
      <c r="AL46" s="20">
        <f t="shared" si="82"/>
        <v>56</v>
      </c>
      <c r="AM46" s="21" t="str">
        <f t="shared" si="37"/>
        <v>Ketterer</v>
      </c>
      <c r="AN46" s="21" t="str">
        <f t="shared" si="83"/>
        <v>Andreas</v>
      </c>
      <c r="AO46" s="21" t="str">
        <f t="shared" si="38"/>
        <v xml:space="preserve"> </v>
      </c>
      <c r="AP46" s="27">
        <v>1</v>
      </c>
      <c r="AQ46">
        <f t="shared" si="39"/>
        <v>56</v>
      </c>
      <c r="AR46" s="20" t="str">
        <f t="shared" si="84"/>
        <v/>
      </c>
      <c r="AS46" s="21" t="str">
        <f t="shared" si="85"/>
        <v/>
      </c>
      <c r="AT46" s="21" t="str">
        <f t="shared" si="86"/>
        <v/>
      </c>
      <c r="AU46" s="21" t="str">
        <f t="shared" si="76"/>
        <v/>
      </c>
      <c r="AV46" s="27"/>
      <c r="AW46" t="str">
        <f t="shared" si="40"/>
        <v/>
      </c>
      <c r="AX46" t="str">
        <f t="shared" si="41"/>
        <v/>
      </c>
      <c r="AY46" t="str">
        <f t="shared" si="77"/>
        <v/>
      </c>
      <c r="AZ46" t="str">
        <f t="shared" si="42"/>
        <v/>
      </c>
      <c r="BA46" t="str">
        <f t="shared" si="78"/>
        <v/>
      </c>
      <c r="BB46" s="28"/>
      <c r="BC46" t="str">
        <f t="shared" si="43"/>
        <v/>
      </c>
      <c r="BD46" s="20" t="str">
        <f t="shared" si="87"/>
        <v/>
      </c>
      <c r="BE46" s="21" t="str">
        <f t="shared" si="44"/>
        <v/>
      </c>
      <c r="BF46" s="21" t="str">
        <f t="shared" si="45"/>
        <v/>
      </c>
      <c r="BG46" s="21" t="str">
        <f t="shared" si="46"/>
        <v/>
      </c>
      <c r="BH46" s="27"/>
      <c r="BI46" t="str">
        <f t="shared" si="47"/>
        <v/>
      </c>
      <c r="BJ46" t="str">
        <f t="shared" si="88"/>
        <v/>
      </c>
      <c r="BK46" t="str">
        <f t="shared" si="48"/>
        <v/>
      </c>
      <c r="BL46" t="str">
        <f t="shared" si="49"/>
        <v/>
      </c>
      <c r="BM46" t="str">
        <f t="shared" si="50"/>
        <v/>
      </c>
      <c r="BN46" s="28"/>
      <c r="BO46" t="str">
        <f t="shared" si="51"/>
        <v/>
      </c>
      <c r="BP46" s="20" t="str">
        <f t="shared" si="89"/>
        <v/>
      </c>
      <c r="BQ46" s="21" t="str">
        <f t="shared" si="52"/>
        <v/>
      </c>
      <c r="BR46" s="21" t="str">
        <f t="shared" si="53"/>
        <v/>
      </c>
      <c r="BS46" s="21" t="str">
        <f t="shared" si="54"/>
        <v/>
      </c>
      <c r="BT46" s="27"/>
      <c r="BU46" t="str">
        <f t="shared" si="55"/>
        <v/>
      </c>
      <c r="BV46" t="str">
        <f t="shared" si="90"/>
        <v/>
      </c>
      <c r="BW46" t="str">
        <f t="shared" si="56"/>
        <v/>
      </c>
      <c r="BX46" t="str">
        <f t="shared" si="57"/>
        <v/>
      </c>
      <c r="BY46" t="str">
        <f t="shared" si="58"/>
        <v/>
      </c>
      <c r="BZ46" s="28"/>
      <c r="CA46" t="str">
        <f t="shared" si="59"/>
        <v/>
      </c>
      <c r="CB46" s="20" t="str">
        <f t="shared" si="60"/>
        <v/>
      </c>
      <c r="CC46" s="21" t="str">
        <f t="shared" si="61"/>
        <v/>
      </c>
      <c r="CD46" s="21" t="str">
        <f t="shared" si="62"/>
        <v/>
      </c>
      <c r="CE46" s="21" t="str">
        <f t="shared" si="63"/>
        <v/>
      </c>
      <c r="CF46" s="27"/>
      <c r="CI46" s="3">
        <v>43</v>
      </c>
      <c r="CJ46" s="3">
        <f t="shared" si="91"/>
        <v>53</v>
      </c>
      <c r="CK46" s="3" t="str">
        <f t="shared" si="92"/>
        <v>Göppert</v>
      </c>
      <c r="CL46" s="3" t="str">
        <f t="shared" si="93"/>
        <v>Hannes</v>
      </c>
      <c r="CM46" s="3" t="str">
        <f>VLOOKUP(CJ46,Anmeldung!$A$5:$E$204,5,FALSE)</f>
        <v>Ski</v>
      </c>
      <c r="CO46" s="63" t="str">
        <f>VLOOKUP(CJ46,Anmeldung!$A$5:$E$204,5,FALSE)</f>
        <v>Ski</v>
      </c>
      <c r="CP46" s="3">
        <f t="shared" si="64"/>
        <v>53</v>
      </c>
      <c r="CQ46" s="64">
        <f t="shared" si="65"/>
        <v>53</v>
      </c>
      <c r="CR46" s="65" t="str">
        <f t="shared" si="66"/>
        <v/>
      </c>
      <c r="CS46">
        <f t="shared" si="94"/>
        <v>43</v>
      </c>
      <c r="CT46" t="str">
        <f t="shared" si="67"/>
        <v/>
      </c>
      <c r="CU46" t="str">
        <f t="shared" si="68"/>
        <v/>
      </c>
      <c r="CV46">
        <f t="shared" si="79"/>
        <v>22</v>
      </c>
      <c r="CW46" t="str">
        <f t="shared" si="69"/>
        <v/>
      </c>
      <c r="CZ46" s="3">
        <v>43</v>
      </c>
      <c r="DA46" s="3" t="str">
        <f t="shared" si="70"/>
        <v/>
      </c>
      <c r="DB46" s="3" t="str">
        <f t="shared" si="71"/>
        <v/>
      </c>
      <c r="DC46" s="3" t="str">
        <f t="shared" si="72"/>
        <v/>
      </c>
      <c r="DF46" s="3">
        <v>43</v>
      </c>
      <c r="DG46" s="3" t="str">
        <f t="shared" si="73"/>
        <v/>
      </c>
      <c r="DH46" s="3" t="str">
        <f t="shared" si="74"/>
        <v/>
      </c>
      <c r="DI46" s="3" t="str">
        <f t="shared" si="75"/>
        <v/>
      </c>
    </row>
    <row r="47" spans="1:113" x14ac:dyDescent="0.3">
      <c r="A47">
        <f t="shared" si="15"/>
        <v>1000</v>
      </c>
      <c r="B47">
        <f t="shared" si="16"/>
        <v>1000</v>
      </c>
      <c r="C47">
        <f t="shared" si="17"/>
        <v>2000</v>
      </c>
      <c r="D47">
        <f t="shared" si="18"/>
        <v>0</v>
      </c>
      <c r="E47">
        <f t="shared" si="19"/>
        <v>0</v>
      </c>
      <c r="F47">
        <f t="shared" si="20"/>
        <v>0</v>
      </c>
      <c r="G47">
        <f t="shared" si="21"/>
        <v>0</v>
      </c>
      <c r="H47">
        <f t="shared" si="22"/>
        <v>0</v>
      </c>
      <c r="I47">
        <f t="shared" si="23"/>
        <v>0</v>
      </c>
      <c r="J47">
        <f t="shared" si="24"/>
        <v>0</v>
      </c>
      <c r="M47" s="3" t="str">
        <f t="shared" si="25"/>
        <v/>
      </c>
      <c r="N47" s="3" t="str">
        <f t="shared" si="26"/>
        <v/>
      </c>
      <c r="O47" s="3">
        <f t="shared" si="27"/>
        <v>58</v>
      </c>
      <c r="P47" s="3" t="str">
        <f t="shared" si="28"/>
        <v/>
      </c>
      <c r="Q47" s="3" t="str">
        <f t="shared" si="29"/>
        <v/>
      </c>
      <c r="R47" s="3" t="str">
        <f t="shared" si="30"/>
        <v/>
      </c>
      <c r="S47" s="3" t="str">
        <f t="shared" si="31"/>
        <v/>
      </c>
      <c r="T47" s="3" t="str">
        <f t="shared" si="32"/>
        <v/>
      </c>
      <c r="U47" s="3" t="str">
        <f t="shared" si="33"/>
        <v/>
      </c>
      <c r="V47" s="3" t="str">
        <f t="shared" si="34"/>
        <v/>
      </c>
      <c r="Z47" s="20">
        <f>Qualifikation!AD48</f>
        <v>45</v>
      </c>
      <c r="AA47" s="21" t="str">
        <f>Qualifikation!AE48</f>
        <v>Sauter</v>
      </c>
      <c r="AB47" s="21" t="str">
        <f>Qualifikation!AF48</f>
        <v>Felix</v>
      </c>
      <c r="AC47" s="21" t="str">
        <f>Qualifikation!AG48</f>
        <v xml:space="preserve"> </v>
      </c>
      <c r="AD47" s="27">
        <v>1</v>
      </c>
      <c r="AE47">
        <f>IFERROR(VLOOKUP(1000,$A47:Z47,26,FALSE),"")</f>
        <v>45</v>
      </c>
      <c r="AF47" s="20">
        <f t="shared" si="80"/>
        <v>48</v>
      </c>
      <c r="AG47" s="21" t="str">
        <f t="shared" si="35"/>
        <v>Hollerbach</v>
      </c>
      <c r="AH47" s="21" t="str">
        <f t="shared" si="81"/>
        <v>Tobi</v>
      </c>
      <c r="AI47" s="21" t="str">
        <f t="shared" si="36"/>
        <v>Holli</v>
      </c>
      <c r="AJ47" s="27">
        <v>1</v>
      </c>
      <c r="AK47">
        <f>IFERROR(VLOOKUP(1000,$B47:AF47,31,FALSE),"")</f>
        <v>48</v>
      </c>
      <c r="AL47" s="20">
        <f t="shared" si="82"/>
        <v>58</v>
      </c>
      <c r="AM47" s="21" t="str">
        <f t="shared" si="37"/>
        <v>Hoch</v>
      </c>
      <c r="AN47" s="21" t="str">
        <f t="shared" si="83"/>
        <v>Manuel</v>
      </c>
      <c r="AO47" s="21" t="str">
        <f t="shared" si="38"/>
        <v xml:space="preserve"> </v>
      </c>
      <c r="AP47" s="27">
        <v>2</v>
      </c>
      <c r="AQ47" t="str">
        <f t="shared" si="39"/>
        <v/>
      </c>
      <c r="AR47" s="20" t="str">
        <f t="shared" si="84"/>
        <v/>
      </c>
      <c r="AS47" s="21" t="str">
        <f t="shared" si="85"/>
        <v/>
      </c>
      <c r="AT47" s="21" t="str">
        <f t="shared" si="86"/>
        <v/>
      </c>
      <c r="AU47" s="21" t="str">
        <f t="shared" si="76"/>
        <v/>
      </c>
      <c r="AV47" s="27"/>
      <c r="AW47" t="str">
        <f t="shared" si="40"/>
        <v/>
      </c>
      <c r="AX47" t="str">
        <f t="shared" si="41"/>
        <v/>
      </c>
      <c r="AY47" t="str">
        <f t="shared" si="77"/>
        <v/>
      </c>
      <c r="AZ47" t="str">
        <f t="shared" si="42"/>
        <v/>
      </c>
      <c r="BA47" t="str">
        <f t="shared" si="78"/>
        <v/>
      </c>
      <c r="BB47" s="28"/>
      <c r="BC47" t="str">
        <f t="shared" si="43"/>
        <v/>
      </c>
      <c r="BD47" s="20" t="str">
        <f t="shared" si="87"/>
        <v/>
      </c>
      <c r="BE47" s="21" t="str">
        <f t="shared" si="44"/>
        <v/>
      </c>
      <c r="BF47" s="21" t="str">
        <f t="shared" si="45"/>
        <v/>
      </c>
      <c r="BG47" s="21" t="str">
        <f t="shared" si="46"/>
        <v/>
      </c>
      <c r="BH47" s="27"/>
      <c r="BI47" t="str">
        <f t="shared" si="47"/>
        <v/>
      </c>
      <c r="BJ47" t="str">
        <f t="shared" si="88"/>
        <v/>
      </c>
      <c r="BK47" t="str">
        <f t="shared" si="48"/>
        <v/>
      </c>
      <c r="BL47" t="str">
        <f t="shared" si="49"/>
        <v/>
      </c>
      <c r="BM47" t="str">
        <f t="shared" si="50"/>
        <v/>
      </c>
      <c r="BN47" s="28"/>
      <c r="BO47" t="str">
        <f t="shared" si="51"/>
        <v/>
      </c>
      <c r="BP47" s="20" t="str">
        <f t="shared" si="89"/>
        <v/>
      </c>
      <c r="BQ47" s="21" t="str">
        <f t="shared" si="52"/>
        <v/>
      </c>
      <c r="BR47" s="21" t="str">
        <f t="shared" si="53"/>
        <v/>
      </c>
      <c r="BS47" s="21" t="str">
        <f t="shared" si="54"/>
        <v/>
      </c>
      <c r="BT47" s="27"/>
      <c r="BU47" t="str">
        <f t="shared" si="55"/>
        <v/>
      </c>
      <c r="BV47" t="str">
        <f t="shared" si="90"/>
        <v/>
      </c>
      <c r="BW47" t="str">
        <f t="shared" si="56"/>
        <v/>
      </c>
      <c r="BX47" t="str">
        <f t="shared" si="57"/>
        <v/>
      </c>
      <c r="BY47" t="str">
        <f t="shared" si="58"/>
        <v/>
      </c>
      <c r="BZ47" s="28"/>
      <c r="CA47" t="str">
        <f t="shared" si="59"/>
        <v/>
      </c>
      <c r="CB47" s="20" t="str">
        <f t="shared" si="60"/>
        <v/>
      </c>
      <c r="CC47" s="21" t="str">
        <f t="shared" si="61"/>
        <v/>
      </c>
      <c r="CD47" s="21" t="str">
        <f t="shared" si="62"/>
        <v/>
      </c>
      <c r="CE47" s="21" t="str">
        <f t="shared" si="63"/>
        <v/>
      </c>
      <c r="CF47" s="27"/>
      <c r="CI47" s="3">
        <v>44</v>
      </c>
      <c r="CJ47" s="3">
        <f t="shared" si="91"/>
        <v>54</v>
      </c>
      <c r="CK47" s="3" t="str">
        <f t="shared" si="92"/>
        <v>Ketterer</v>
      </c>
      <c r="CL47" s="3" t="str">
        <f t="shared" si="93"/>
        <v>Gottfried</v>
      </c>
      <c r="CM47" s="3" t="str">
        <f>VLOOKUP(CJ47,Anmeldung!$A$5:$E$204,5,FALSE)</f>
        <v>Snowboard</v>
      </c>
      <c r="CO47" s="63" t="str">
        <f>VLOOKUP(CJ47,Anmeldung!$A$5:$E$204,5,FALSE)</f>
        <v>Snowboard</v>
      </c>
      <c r="CP47" s="3">
        <f t="shared" si="64"/>
        <v>54</v>
      </c>
      <c r="CQ47" s="64" t="str">
        <f t="shared" si="65"/>
        <v/>
      </c>
      <c r="CR47" s="65">
        <f t="shared" si="66"/>
        <v>54</v>
      </c>
      <c r="CS47">
        <f t="shared" si="94"/>
        <v>44</v>
      </c>
      <c r="CT47">
        <f t="shared" si="67"/>
        <v>12</v>
      </c>
      <c r="CU47" t="str">
        <f t="shared" si="68"/>
        <v/>
      </c>
      <c r="CV47" t="str">
        <f t="shared" si="79"/>
        <v/>
      </c>
      <c r="CW47" t="str">
        <f t="shared" si="69"/>
        <v/>
      </c>
      <c r="CZ47" s="3">
        <v>44</v>
      </c>
      <c r="DA47" s="3" t="str">
        <f t="shared" si="70"/>
        <v/>
      </c>
      <c r="DB47" s="3" t="str">
        <f t="shared" si="71"/>
        <v/>
      </c>
      <c r="DC47" s="3" t="str">
        <f t="shared" si="72"/>
        <v/>
      </c>
      <c r="DF47" s="3">
        <v>44</v>
      </c>
      <c r="DG47" s="3" t="str">
        <f t="shared" si="73"/>
        <v/>
      </c>
      <c r="DH47" s="3" t="str">
        <f t="shared" si="74"/>
        <v/>
      </c>
      <c r="DI47" s="3" t="str">
        <f t="shared" si="75"/>
        <v/>
      </c>
    </row>
    <row r="48" spans="1:113" x14ac:dyDescent="0.3">
      <c r="A48">
        <f t="shared" si="15"/>
        <v>1000</v>
      </c>
      <c r="B48">
        <f t="shared" si="16"/>
        <v>2000</v>
      </c>
      <c r="C48">
        <f t="shared" si="17"/>
        <v>1000</v>
      </c>
      <c r="D48">
        <f t="shared" si="18"/>
        <v>0</v>
      </c>
      <c r="E48">
        <f t="shared" si="19"/>
        <v>0</v>
      </c>
      <c r="F48">
        <f t="shared" si="20"/>
        <v>0</v>
      </c>
      <c r="G48">
        <f t="shared" si="21"/>
        <v>0</v>
      </c>
      <c r="H48">
        <f t="shared" si="22"/>
        <v>0</v>
      </c>
      <c r="I48">
        <f t="shared" si="23"/>
        <v>0</v>
      </c>
      <c r="J48">
        <f t="shared" si="24"/>
        <v>0</v>
      </c>
      <c r="M48" s="3" t="str">
        <f t="shared" si="25"/>
        <v/>
      </c>
      <c r="N48" s="3">
        <f t="shared" si="26"/>
        <v>49</v>
      </c>
      <c r="O48" s="3" t="str">
        <f t="shared" si="27"/>
        <v/>
      </c>
      <c r="P48" s="3" t="str">
        <f t="shared" si="28"/>
        <v/>
      </c>
      <c r="Q48" s="3" t="str">
        <f t="shared" si="29"/>
        <v/>
      </c>
      <c r="R48" s="3" t="str">
        <f t="shared" si="30"/>
        <v/>
      </c>
      <c r="S48" s="3" t="str">
        <f t="shared" si="31"/>
        <v/>
      </c>
      <c r="T48" s="3" t="str">
        <f t="shared" si="32"/>
        <v/>
      </c>
      <c r="U48" s="3" t="str">
        <f t="shared" si="33"/>
        <v/>
      </c>
      <c r="V48" s="3" t="str">
        <f t="shared" si="34"/>
        <v/>
      </c>
      <c r="Z48" s="20">
        <f>Qualifikation!AD49</f>
        <v>46</v>
      </c>
      <c r="AA48" s="21" t="str">
        <f>Qualifikation!AE49</f>
        <v>Brabant</v>
      </c>
      <c r="AB48" s="21" t="str">
        <f>Qualifikation!AF49</f>
        <v>Lars</v>
      </c>
      <c r="AC48" s="21" t="str">
        <f>Qualifikation!AG49</f>
        <v>Adonis</v>
      </c>
      <c r="AD48" s="27">
        <v>1</v>
      </c>
      <c r="AE48">
        <f>IFERROR(VLOOKUP(1000,$A48:Z48,26,FALSE),"")</f>
        <v>46</v>
      </c>
      <c r="AF48" s="20">
        <f t="shared" si="80"/>
        <v>49</v>
      </c>
      <c r="AG48" s="21" t="str">
        <f t="shared" si="35"/>
        <v>Dante</v>
      </c>
      <c r="AH48" s="21" t="str">
        <f t="shared" si="81"/>
        <v>Johannes</v>
      </c>
      <c r="AI48" s="21" t="str">
        <f t="shared" si="36"/>
        <v>Jonny Dante</v>
      </c>
      <c r="AJ48" s="27">
        <v>2</v>
      </c>
      <c r="AK48" t="str">
        <f>IFERROR(VLOOKUP(1000,$B48:AF48,31,FALSE),"")</f>
        <v/>
      </c>
      <c r="AL48" s="20">
        <f t="shared" si="82"/>
        <v>59</v>
      </c>
      <c r="AM48" s="21" t="str">
        <f t="shared" si="37"/>
        <v>Maucher</v>
      </c>
      <c r="AN48" s="21" t="str">
        <f t="shared" si="83"/>
        <v>Florian</v>
      </c>
      <c r="AO48" s="21" t="str">
        <f t="shared" si="38"/>
        <v>Mo</v>
      </c>
      <c r="AP48" s="27">
        <v>1</v>
      </c>
      <c r="AQ48">
        <f t="shared" si="39"/>
        <v>59</v>
      </c>
      <c r="AR48" s="20" t="str">
        <f t="shared" si="84"/>
        <v/>
      </c>
      <c r="AS48" s="21" t="str">
        <f t="shared" si="85"/>
        <v/>
      </c>
      <c r="AT48" s="21" t="str">
        <f t="shared" si="86"/>
        <v/>
      </c>
      <c r="AU48" s="21" t="str">
        <f t="shared" si="76"/>
        <v/>
      </c>
      <c r="AV48" s="27"/>
      <c r="AW48" t="str">
        <f t="shared" si="40"/>
        <v/>
      </c>
      <c r="AX48" t="str">
        <f t="shared" si="41"/>
        <v/>
      </c>
      <c r="AY48" t="str">
        <f t="shared" si="77"/>
        <v/>
      </c>
      <c r="AZ48" t="str">
        <f t="shared" si="42"/>
        <v/>
      </c>
      <c r="BA48" t="str">
        <f t="shared" si="78"/>
        <v/>
      </c>
      <c r="BB48" s="28"/>
      <c r="BC48" t="str">
        <f t="shared" si="43"/>
        <v/>
      </c>
      <c r="BD48" s="20" t="str">
        <f t="shared" si="87"/>
        <v/>
      </c>
      <c r="BE48" s="21" t="str">
        <f t="shared" si="44"/>
        <v/>
      </c>
      <c r="BF48" s="21" t="str">
        <f t="shared" si="45"/>
        <v/>
      </c>
      <c r="BG48" s="21" t="str">
        <f t="shared" si="46"/>
        <v/>
      </c>
      <c r="BH48" s="27"/>
      <c r="BI48" t="str">
        <f t="shared" si="47"/>
        <v/>
      </c>
      <c r="BJ48" t="str">
        <f t="shared" si="88"/>
        <v/>
      </c>
      <c r="BK48" t="str">
        <f t="shared" si="48"/>
        <v/>
      </c>
      <c r="BL48" t="str">
        <f t="shared" si="49"/>
        <v/>
      </c>
      <c r="BM48" t="str">
        <f t="shared" si="50"/>
        <v/>
      </c>
      <c r="BN48" s="28"/>
      <c r="BO48" t="str">
        <f t="shared" si="51"/>
        <v/>
      </c>
      <c r="BP48" s="20" t="str">
        <f t="shared" si="89"/>
        <v/>
      </c>
      <c r="BQ48" s="21" t="str">
        <f t="shared" si="52"/>
        <v/>
      </c>
      <c r="BR48" s="21" t="str">
        <f t="shared" si="53"/>
        <v/>
      </c>
      <c r="BS48" s="21" t="str">
        <f t="shared" si="54"/>
        <v/>
      </c>
      <c r="BT48" s="27"/>
      <c r="BU48" t="str">
        <f t="shared" si="55"/>
        <v/>
      </c>
      <c r="BV48" t="str">
        <f t="shared" si="90"/>
        <v/>
      </c>
      <c r="BW48" t="str">
        <f t="shared" si="56"/>
        <v/>
      </c>
      <c r="BX48" t="str">
        <f t="shared" si="57"/>
        <v/>
      </c>
      <c r="BY48" t="str">
        <f t="shared" si="58"/>
        <v/>
      </c>
      <c r="BZ48" s="28"/>
      <c r="CA48" t="str">
        <f t="shared" si="59"/>
        <v/>
      </c>
      <c r="CB48" s="20" t="str">
        <f t="shared" si="60"/>
        <v/>
      </c>
      <c r="CC48" s="21" t="str">
        <f t="shared" si="61"/>
        <v/>
      </c>
      <c r="CD48" s="21" t="str">
        <f t="shared" si="62"/>
        <v/>
      </c>
      <c r="CE48" s="21" t="str">
        <f t="shared" si="63"/>
        <v/>
      </c>
      <c r="CF48" s="27"/>
      <c r="CI48" s="3">
        <v>45</v>
      </c>
      <c r="CJ48" s="3">
        <f t="shared" si="91"/>
        <v>58</v>
      </c>
      <c r="CK48" s="3" t="str">
        <f t="shared" si="92"/>
        <v>Hoch</v>
      </c>
      <c r="CL48" s="3" t="str">
        <f t="shared" si="93"/>
        <v>Manuel</v>
      </c>
      <c r="CM48" s="3" t="str">
        <f>VLOOKUP(CJ48,Anmeldung!$A$5:$E$204,5,FALSE)</f>
        <v>Snowboard</v>
      </c>
      <c r="CO48" s="63" t="str">
        <f>VLOOKUP(CJ48,Anmeldung!$A$5:$E$204,5,FALSE)</f>
        <v>Snowboard</v>
      </c>
      <c r="CP48" s="3">
        <f t="shared" si="64"/>
        <v>58</v>
      </c>
      <c r="CQ48" s="64" t="str">
        <f t="shared" si="65"/>
        <v/>
      </c>
      <c r="CR48" s="65">
        <f t="shared" si="66"/>
        <v>58</v>
      </c>
      <c r="CS48">
        <f t="shared" si="94"/>
        <v>45</v>
      </c>
      <c r="CT48">
        <f t="shared" si="67"/>
        <v>39</v>
      </c>
      <c r="CU48" t="str">
        <f t="shared" si="68"/>
        <v/>
      </c>
      <c r="CV48" t="str">
        <f t="shared" si="79"/>
        <v/>
      </c>
      <c r="CW48" t="str">
        <f t="shared" si="69"/>
        <v/>
      </c>
      <c r="CZ48" s="3">
        <v>45</v>
      </c>
      <c r="DA48" s="3" t="str">
        <f t="shared" si="70"/>
        <v/>
      </c>
      <c r="DB48" s="3" t="str">
        <f t="shared" si="71"/>
        <v/>
      </c>
      <c r="DC48" s="3" t="str">
        <f t="shared" si="72"/>
        <v/>
      </c>
      <c r="DF48" s="3">
        <v>45</v>
      </c>
      <c r="DG48" s="3" t="str">
        <f t="shared" si="73"/>
        <v/>
      </c>
      <c r="DH48" s="3" t="str">
        <f t="shared" si="74"/>
        <v/>
      </c>
      <c r="DI48" s="3" t="str">
        <f t="shared" si="75"/>
        <v/>
      </c>
    </row>
    <row r="49" spans="1:113" x14ac:dyDescent="0.3">
      <c r="A49">
        <f t="shared" si="15"/>
        <v>1000</v>
      </c>
      <c r="B49">
        <f t="shared" si="16"/>
        <v>1000</v>
      </c>
      <c r="C49">
        <f t="shared" si="17"/>
        <v>2000</v>
      </c>
      <c r="D49">
        <f t="shared" si="18"/>
        <v>0</v>
      </c>
      <c r="E49">
        <f t="shared" si="19"/>
        <v>0</v>
      </c>
      <c r="F49">
        <f t="shared" si="20"/>
        <v>0</v>
      </c>
      <c r="G49">
        <f t="shared" si="21"/>
        <v>0</v>
      </c>
      <c r="H49">
        <f t="shared" si="22"/>
        <v>0</v>
      </c>
      <c r="I49">
        <f t="shared" si="23"/>
        <v>0</v>
      </c>
      <c r="J49">
        <f t="shared" si="24"/>
        <v>0</v>
      </c>
      <c r="M49" s="3" t="str">
        <f t="shared" si="25"/>
        <v/>
      </c>
      <c r="N49" s="3" t="str">
        <f t="shared" si="26"/>
        <v/>
      </c>
      <c r="O49" s="3">
        <f t="shared" si="27"/>
        <v>60</v>
      </c>
      <c r="P49" s="3" t="str">
        <f t="shared" si="28"/>
        <v/>
      </c>
      <c r="Q49" s="3" t="str">
        <f t="shared" si="29"/>
        <v/>
      </c>
      <c r="R49" s="3" t="str">
        <f t="shared" si="30"/>
        <v/>
      </c>
      <c r="S49" s="3" t="str">
        <f t="shared" si="31"/>
        <v/>
      </c>
      <c r="T49" s="3" t="str">
        <f t="shared" si="32"/>
        <v/>
      </c>
      <c r="U49" s="3" t="str">
        <f t="shared" si="33"/>
        <v/>
      </c>
      <c r="V49" s="3" t="str">
        <f t="shared" si="34"/>
        <v/>
      </c>
      <c r="Z49" s="20">
        <f>Qualifikation!AD50</f>
        <v>47</v>
      </c>
      <c r="AA49" s="21" t="str">
        <f>Qualifikation!AE50</f>
        <v>Peske</v>
      </c>
      <c r="AB49" s="21" t="str">
        <f>Qualifikation!AF50</f>
        <v>Henrik</v>
      </c>
      <c r="AC49" s="21" t="str">
        <f>Qualifikation!AG50</f>
        <v>Henni</v>
      </c>
      <c r="AD49" s="27">
        <v>1</v>
      </c>
      <c r="AE49">
        <f>IFERROR(VLOOKUP(1000,$A49:Z49,26,FALSE),"")</f>
        <v>47</v>
      </c>
      <c r="AF49" s="20">
        <f t="shared" si="80"/>
        <v>50</v>
      </c>
      <c r="AG49" s="21" t="str">
        <f t="shared" si="35"/>
        <v>Papst</v>
      </c>
      <c r="AH49" s="21" t="str">
        <f t="shared" si="81"/>
        <v>Daniel</v>
      </c>
      <c r="AI49" s="21" t="str">
        <f t="shared" si="36"/>
        <v>Oranje</v>
      </c>
      <c r="AJ49" s="27">
        <v>1</v>
      </c>
      <c r="AK49">
        <f>IFERROR(VLOOKUP(1000,$B49:AF49,31,FALSE),"")</f>
        <v>50</v>
      </c>
      <c r="AL49" s="20">
        <f t="shared" si="82"/>
        <v>60</v>
      </c>
      <c r="AM49" s="21" t="str">
        <f t="shared" si="37"/>
        <v>Burger</v>
      </c>
      <c r="AN49" s="21" t="str">
        <f t="shared" si="83"/>
        <v>Marco</v>
      </c>
      <c r="AO49" s="21" t="str">
        <f t="shared" si="38"/>
        <v xml:space="preserve"> </v>
      </c>
      <c r="AP49" s="27">
        <v>2</v>
      </c>
      <c r="AQ49" t="str">
        <f t="shared" si="39"/>
        <v/>
      </c>
      <c r="AR49" s="20" t="str">
        <f t="shared" si="84"/>
        <v/>
      </c>
      <c r="AS49" s="21" t="str">
        <f t="shared" si="85"/>
        <v/>
      </c>
      <c r="AT49" s="21" t="str">
        <f t="shared" si="86"/>
        <v/>
      </c>
      <c r="AU49" s="21" t="str">
        <f t="shared" si="76"/>
        <v/>
      </c>
      <c r="AV49" s="27"/>
      <c r="AW49" t="str">
        <f t="shared" si="40"/>
        <v/>
      </c>
      <c r="AX49" t="str">
        <f t="shared" si="41"/>
        <v/>
      </c>
      <c r="AY49" t="str">
        <f t="shared" si="77"/>
        <v/>
      </c>
      <c r="AZ49" t="str">
        <f t="shared" si="42"/>
        <v/>
      </c>
      <c r="BA49" t="str">
        <f t="shared" si="78"/>
        <v/>
      </c>
      <c r="BB49" s="28"/>
      <c r="BC49" t="str">
        <f t="shared" si="43"/>
        <v/>
      </c>
      <c r="BD49" s="20" t="str">
        <f t="shared" si="87"/>
        <v/>
      </c>
      <c r="BE49" s="21" t="str">
        <f t="shared" si="44"/>
        <v/>
      </c>
      <c r="BF49" s="21" t="str">
        <f t="shared" si="45"/>
        <v/>
      </c>
      <c r="BG49" s="21" t="str">
        <f t="shared" si="46"/>
        <v/>
      </c>
      <c r="BH49" s="27"/>
      <c r="BI49" t="str">
        <f t="shared" si="47"/>
        <v/>
      </c>
      <c r="BJ49" t="str">
        <f t="shared" si="88"/>
        <v/>
      </c>
      <c r="BK49" t="str">
        <f t="shared" si="48"/>
        <v/>
      </c>
      <c r="BL49" t="str">
        <f t="shared" si="49"/>
        <v/>
      </c>
      <c r="BM49" t="str">
        <f t="shared" si="50"/>
        <v/>
      </c>
      <c r="BN49" s="28"/>
      <c r="BO49" t="str">
        <f t="shared" si="51"/>
        <v/>
      </c>
      <c r="BP49" s="20" t="str">
        <f t="shared" si="89"/>
        <v/>
      </c>
      <c r="BQ49" s="21" t="str">
        <f t="shared" si="52"/>
        <v/>
      </c>
      <c r="BR49" s="21" t="str">
        <f t="shared" si="53"/>
        <v/>
      </c>
      <c r="BS49" s="21" t="str">
        <f t="shared" si="54"/>
        <v/>
      </c>
      <c r="BT49" s="27"/>
      <c r="BU49" t="str">
        <f t="shared" si="55"/>
        <v/>
      </c>
      <c r="BV49" t="str">
        <f t="shared" si="90"/>
        <v/>
      </c>
      <c r="BW49" t="str">
        <f t="shared" si="56"/>
        <v/>
      </c>
      <c r="BX49" t="str">
        <f t="shared" si="57"/>
        <v/>
      </c>
      <c r="BY49" t="str">
        <f t="shared" si="58"/>
        <v/>
      </c>
      <c r="BZ49" s="28"/>
      <c r="CA49" t="str">
        <f t="shared" si="59"/>
        <v/>
      </c>
      <c r="CB49" s="20" t="str">
        <f t="shared" si="60"/>
        <v/>
      </c>
      <c r="CC49" s="21" t="str">
        <f t="shared" si="61"/>
        <v/>
      </c>
      <c r="CD49" s="21" t="str">
        <f t="shared" si="62"/>
        <v/>
      </c>
      <c r="CE49" s="21" t="str">
        <f t="shared" si="63"/>
        <v/>
      </c>
      <c r="CF49" s="27"/>
      <c r="CI49" s="3">
        <v>46</v>
      </c>
      <c r="CJ49" s="3">
        <f t="shared" si="91"/>
        <v>60</v>
      </c>
      <c r="CK49" s="3" t="str">
        <f t="shared" si="92"/>
        <v>Burger</v>
      </c>
      <c r="CL49" s="3" t="str">
        <f t="shared" si="93"/>
        <v>Marco</v>
      </c>
      <c r="CM49" s="3" t="str">
        <f>VLOOKUP(CJ49,Anmeldung!$A$5:$E$204,5,FALSE)</f>
        <v>Snowboard</v>
      </c>
      <c r="CO49" s="63" t="str">
        <f>VLOOKUP(CJ49,Anmeldung!$A$5:$E$204,5,FALSE)</f>
        <v>Snowboard</v>
      </c>
      <c r="CP49" s="3">
        <f t="shared" si="64"/>
        <v>60</v>
      </c>
      <c r="CQ49" s="64" t="str">
        <f t="shared" si="65"/>
        <v/>
      </c>
      <c r="CR49" s="65">
        <f t="shared" si="66"/>
        <v>60</v>
      </c>
      <c r="CS49">
        <f t="shared" si="94"/>
        <v>46</v>
      </c>
      <c r="CT49" t="str">
        <f t="shared" si="67"/>
        <v/>
      </c>
      <c r="CU49" t="str">
        <f t="shared" si="68"/>
        <v/>
      </c>
      <c r="CV49">
        <f t="shared" si="79"/>
        <v>40</v>
      </c>
      <c r="CW49" t="str">
        <f t="shared" si="69"/>
        <v/>
      </c>
      <c r="CZ49" s="3">
        <v>46</v>
      </c>
      <c r="DA49" s="3" t="str">
        <f t="shared" si="70"/>
        <v/>
      </c>
      <c r="DB49" s="3" t="str">
        <f t="shared" si="71"/>
        <v/>
      </c>
      <c r="DC49" s="3" t="str">
        <f t="shared" si="72"/>
        <v/>
      </c>
      <c r="DF49" s="3">
        <v>46</v>
      </c>
      <c r="DG49" s="3" t="str">
        <f t="shared" si="73"/>
        <v/>
      </c>
      <c r="DH49" s="3" t="str">
        <f t="shared" si="74"/>
        <v/>
      </c>
      <c r="DI49" s="3" t="str">
        <f t="shared" si="75"/>
        <v/>
      </c>
    </row>
    <row r="50" spans="1:113" x14ac:dyDescent="0.3">
      <c r="A50">
        <f t="shared" si="15"/>
        <v>1000</v>
      </c>
      <c r="B50">
        <f t="shared" si="16"/>
        <v>1000</v>
      </c>
      <c r="C50">
        <f t="shared" si="17"/>
        <v>2000</v>
      </c>
      <c r="D50">
        <f t="shared" si="18"/>
        <v>0</v>
      </c>
      <c r="E50">
        <f t="shared" si="19"/>
        <v>0</v>
      </c>
      <c r="F50">
        <f t="shared" si="20"/>
        <v>0</v>
      </c>
      <c r="G50">
        <f t="shared" si="21"/>
        <v>0</v>
      </c>
      <c r="H50">
        <f t="shared" si="22"/>
        <v>0</v>
      </c>
      <c r="I50">
        <f t="shared" si="23"/>
        <v>0</v>
      </c>
      <c r="J50">
        <f t="shared" si="24"/>
        <v>0</v>
      </c>
      <c r="M50" s="3" t="str">
        <f t="shared" si="25"/>
        <v/>
      </c>
      <c r="N50" s="3" t="str">
        <f t="shared" si="26"/>
        <v/>
      </c>
      <c r="O50" s="3">
        <f t="shared" si="27"/>
        <v>61</v>
      </c>
      <c r="P50" s="3" t="str">
        <f t="shared" si="28"/>
        <v/>
      </c>
      <c r="Q50" s="3" t="str">
        <f t="shared" si="29"/>
        <v/>
      </c>
      <c r="R50" s="3" t="str">
        <f t="shared" si="30"/>
        <v/>
      </c>
      <c r="S50" s="3" t="str">
        <f t="shared" si="31"/>
        <v/>
      </c>
      <c r="T50" s="3" t="str">
        <f t="shared" si="32"/>
        <v/>
      </c>
      <c r="U50" s="3" t="str">
        <f t="shared" si="33"/>
        <v/>
      </c>
      <c r="V50" s="3" t="str">
        <f t="shared" si="34"/>
        <v/>
      </c>
      <c r="Z50" s="20">
        <f>Qualifikation!AD51</f>
        <v>48</v>
      </c>
      <c r="AA50" s="21" t="str">
        <f>Qualifikation!AE51</f>
        <v>Hollerbach</v>
      </c>
      <c r="AB50" s="21" t="str">
        <f>Qualifikation!AF51</f>
        <v>Tobi</v>
      </c>
      <c r="AC50" s="21" t="str">
        <f>Qualifikation!AG51</f>
        <v>Holli</v>
      </c>
      <c r="AD50" s="27">
        <v>1</v>
      </c>
      <c r="AE50">
        <f>IFERROR(VLOOKUP(1000,$A50:Z50,26,FALSE),"")</f>
        <v>48</v>
      </c>
      <c r="AF50" s="20">
        <f t="shared" si="80"/>
        <v>51</v>
      </c>
      <c r="AG50" s="21" t="str">
        <f t="shared" si="35"/>
        <v>Matt</v>
      </c>
      <c r="AH50" s="21" t="str">
        <f t="shared" si="81"/>
        <v>Sebastian</v>
      </c>
      <c r="AI50" s="21" t="str">
        <f t="shared" si="36"/>
        <v xml:space="preserve"> </v>
      </c>
      <c r="AJ50" s="27">
        <v>1</v>
      </c>
      <c r="AK50">
        <f>IFERROR(VLOOKUP(1000,$B50:AF50,31,FALSE),"")</f>
        <v>51</v>
      </c>
      <c r="AL50" s="20">
        <f t="shared" si="82"/>
        <v>61</v>
      </c>
      <c r="AM50" s="21" t="str">
        <f t="shared" si="37"/>
        <v>Daehler</v>
      </c>
      <c r="AN50" s="21" t="str">
        <f t="shared" si="83"/>
        <v>Roger</v>
      </c>
      <c r="AO50" s="21" t="str">
        <f t="shared" si="38"/>
        <v xml:space="preserve"> </v>
      </c>
      <c r="AP50" s="27">
        <v>2</v>
      </c>
      <c r="AQ50" t="str">
        <f t="shared" si="39"/>
        <v/>
      </c>
      <c r="AR50" s="20" t="str">
        <f t="shared" si="84"/>
        <v/>
      </c>
      <c r="AS50" s="21" t="str">
        <f t="shared" si="85"/>
        <v/>
      </c>
      <c r="AT50" s="21" t="str">
        <f t="shared" si="86"/>
        <v/>
      </c>
      <c r="AU50" s="21" t="str">
        <f t="shared" si="76"/>
        <v/>
      </c>
      <c r="AV50" s="27"/>
      <c r="AW50" t="str">
        <f t="shared" si="40"/>
        <v/>
      </c>
      <c r="AX50" t="str">
        <f t="shared" si="41"/>
        <v/>
      </c>
      <c r="AY50" t="str">
        <f t="shared" si="77"/>
        <v/>
      </c>
      <c r="AZ50" t="str">
        <f t="shared" si="42"/>
        <v/>
      </c>
      <c r="BA50" t="str">
        <f t="shared" si="78"/>
        <v/>
      </c>
      <c r="BB50" s="28"/>
      <c r="BC50" t="str">
        <f t="shared" si="43"/>
        <v/>
      </c>
      <c r="BD50" s="20" t="str">
        <f t="shared" si="87"/>
        <v/>
      </c>
      <c r="BE50" s="21" t="str">
        <f t="shared" si="44"/>
        <v/>
      </c>
      <c r="BF50" s="21" t="str">
        <f t="shared" si="45"/>
        <v/>
      </c>
      <c r="BG50" s="21" t="str">
        <f t="shared" si="46"/>
        <v/>
      </c>
      <c r="BH50" s="27"/>
      <c r="BI50" t="str">
        <f t="shared" si="47"/>
        <v/>
      </c>
      <c r="BJ50" t="str">
        <f t="shared" si="88"/>
        <v/>
      </c>
      <c r="BK50" t="str">
        <f t="shared" si="48"/>
        <v/>
      </c>
      <c r="BL50" t="str">
        <f t="shared" si="49"/>
        <v/>
      </c>
      <c r="BM50" t="str">
        <f t="shared" si="50"/>
        <v/>
      </c>
      <c r="BN50" s="28"/>
      <c r="BO50" t="str">
        <f t="shared" si="51"/>
        <v/>
      </c>
      <c r="BP50" s="20" t="str">
        <f t="shared" si="89"/>
        <v/>
      </c>
      <c r="BQ50" s="21" t="str">
        <f t="shared" si="52"/>
        <v/>
      </c>
      <c r="BR50" s="21" t="str">
        <f t="shared" si="53"/>
        <v/>
      </c>
      <c r="BS50" s="21" t="str">
        <f t="shared" si="54"/>
        <v/>
      </c>
      <c r="BT50" s="27"/>
      <c r="BU50" t="str">
        <f t="shared" si="55"/>
        <v/>
      </c>
      <c r="BV50" t="str">
        <f t="shared" si="90"/>
        <v/>
      </c>
      <c r="BW50" t="str">
        <f t="shared" si="56"/>
        <v/>
      </c>
      <c r="BX50" t="str">
        <f t="shared" si="57"/>
        <v/>
      </c>
      <c r="BY50" t="str">
        <f t="shared" si="58"/>
        <v/>
      </c>
      <c r="BZ50" s="28"/>
      <c r="CA50" t="str">
        <f t="shared" si="59"/>
        <v/>
      </c>
      <c r="CB50" s="20" t="str">
        <f t="shared" si="60"/>
        <v/>
      </c>
      <c r="CC50" s="21" t="str">
        <f t="shared" si="61"/>
        <v/>
      </c>
      <c r="CD50" s="21" t="str">
        <f t="shared" si="62"/>
        <v/>
      </c>
      <c r="CE50" s="21" t="str">
        <f t="shared" si="63"/>
        <v/>
      </c>
      <c r="CF50" s="27"/>
      <c r="CI50" s="3">
        <v>47</v>
      </c>
      <c r="CJ50" s="3">
        <f t="shared" si="91"/>
        <v>61</v>
      </c>
      <c r="CK50" s="3" t="str">
        <f t="shared" si="92"/>
        <v>Daehler</v>
      </c>
      <c r="CL50" s="3" t="str">
        <f t="shared" si="93"/>
        <v>Roger</v>
      </c>
      <c r="CM50" s="3" t="str">
        <f>VLOOKUP(CJ50,Anmeldung!$A$5:$E$204,5,FALSE)</f>
        <v>Ski</v>
      </c>
      <c r="CO50" s="63" t="str">
        <f>VLOOKUP(CJ50,Anmeldung!$A$5:$E$204,5,FALSE)</f>
        <v>Ski</v>
      </c>
      <c r="CP50" s="3">
        <f t="shared" si="64"/>
        <v>61</v>
      </c>
      <c r="CQ50" s="64">
        <f t="shared" si="65"/>
        <v>61</v>
      </c>
      <c r="CR50" s="65" t="str">
        <f t="shared" si="66"/>
        <v/>
      </c>
      <c r="CS50">
        <f t="shared" si="94"/>
        <v>47</v>
      </c>
      <c r="CT50" t="str">
        <f t="shared" si="67"/>
        <v/>
      </c>
      <c r="CU50" t="str">
        <f t="shared" si="68"/>
        <v/>
      </c>
      <c r="CV50">
        <f t="shared" si="79"/>
        <v>41</v>
      </c>
      <c r="CW50" t="str">
        <f t="shared" si="69"/>
        <v/>
      </c>
      <c r="CZ50" s="3">
        <v>47</v>
      </c>
      <c r="DA50" s="3" t="str">
        <f t="shared" si="70"/>
        <v/>
      </c>
      <c r="DB50" s="3" t="str">
        <f t="shared" si="71"/>
        <v/>
      </c>
      <c r="DC50" s="3" t="str">
        <f t="shared" si="72"/>
        <v/>
      </c>
      <c r="DF50" s="3">
        <v>47</v>
      </c>
      <c r="DG50" s="3" t="str">
        <f t="shared" si="73"/>
        <v/>
      </c>
      <c r="DH50" s="3" t="str">
        <f t="shared" si="74"/>
        <v/>
      </c>
      <c r="DI50" s="3" t="str">
        <f t="shared" si="75"/>
        <v/>
      </c>
    </row>
    <row r="51" spans="1:113" x14ac:dyDescent="0.3">
      <c r="A51">
        <f t="shared" si="15"/>
        <v>1000</v>
      </c>
      <c r="B51">
        <f t="shared" si="16"/>
        <v>1000</v>
      </c>
      <c r="C51">
        <f t="shared" si="17"/>
        <v>2000</v>
      </c>
      <c r="D51">
        <f t="shared" si="18"/>
        <v>0</v>
      </c>
      <c r="E51">
        <f t="shared" si="19"/>
        <v>0</v>
      </c>
      <c r="F51">
        <f t="shared" si="20"/>
        <v>0</v>
      </c>
      <c r="G51">
        <f t="shared" si="21"/>
        <v>0</v>
      </c>
      <c r="H51">
        <f t="shared" si="22"/>
        <v>0</v>
      </c>
      <c r="I51">
        <f t="shared" si="23"/>
        <v>0</v>
      </c>
      <c r="J51">
        <f t="shared" si="24"/>
        <v>0</v>
      </c>
      <c r="M51" s="3" t="str">
        <f t="shared" si="25"/>
        <v/>
      </c>
      <c r="N51" s="3" t="str">
        <f t="shared" si="26"/>
        <v/>
      </c>
      <c r="O51" s="3">
        <f t="shared" si="27"/>
        <v>63</v>
      </c>
      <c r="P51" s="3" t="str">
        <f t="shared" si="28"/>
        <v/>
      </c>
      <c r="Q51" s="3" t="str">
        <f t="shared" si="29"/>
        <v/>
      </c>
      <c r="R51" s="3" t="str">
        <f t="shared" si="30"/>
        <v/>
      </c>
      <c r="S51" s="3" t="str">
        <f t="shared" si="31"/>
        <v/>
      </c>
      <c r="T51" s="3" t="str">
        <f t="shared" si="32"/>
        <v/>
      </c>
      <c r="U51" s="3" t="str">
        <f t="shared" si="33"/>
        <v/>
      </c>
      <c r="V51" s="3" t="str">
        <f t="shared" si="34"/>
        <v/>
      </c>
      <c r="Z51" s="20">
        <f>Qualifikation!AD52</f>
        <v>49</v>
      </c>
      <c r="AA51" s="21" t="str">
        <f>Qualifikation!AE52</f>
        <v>Dante</v>
      </c>
      <c r="AB51" s="21" t="str">
        <f>Qualifikation!AF52</f>
        <v>Johannes</v>
      </c>
      <c r="AC51" s="21" t="str">
        <f>Qualifikation!AG52</f>
        <v>Jonny Dante</v>
      </c>
      <c r="AD51" s="27">
        <v>1</v>
      </c>
      <c r="AE51">
        <f>IFERROR(VLOOKUP(1000,$A51:Z51,26,FALSE),"")</f>
        <v>49</v>
      </c>
      <c r="AF51" s="20">
        <f t="shared" si="80"/>
        <v>52</v>
      </c>
      <c r="AG51" s="21" t="str">
        <f t="shared" si="35"/>
        <v>Ganter</v>
      </c>
      <c r="AH51" s="21" t="str">
        <f t="shared" si="81"/>
        <v>Mary</v>
      </c>
      <c r="AI51" s="21" t="str">
        <f t="shared" si="36"/>
        <v>Mary</v>
      </c>
      <c r="AJ51" s="27">
        <v>1</v>
      </c>
      <c r="AK51">
        <f>IFERROR(VLOOKUP(1000,$B51:AF51,31,FALSE),"")</f>
        <v>52</v>
      </c>
      <c r="AL51" s="20">
        <f t="shared" si="82"/>
        <v>63</v>
      </c>
      <c r="AM51" s="21" t="str">
        <f t="shared" si="37"/>
        <v>Kessler</v>
      </c>
      <c r="AN51" s="21" t="str">
        <f t="shared" si="83"/>
        <v>Sven</v>
      </c>
      <c r="AO51" s="21" t="str">
        <f t="shared" si="38"/>
        <v xml:space="preserve"> </v>
      </c>
      <c r="AP51" s="27">
        <v>2</v>
      </c>
      <c r="AQ51" t="str">
        <f t="shared" si="39"/>
        <v/>
      </c>
      <c r="AR51" s="20" t="str">
        <f t="shared" si="84"/>
        <v/>
      </c>
      <c r="AS51" s="21" t="str">
        <f t="shared" si="85"/>
        <v/>
      </c>
      <c r="AT51" s="21" t="str">
        <f t="shared" si="86"/>
        <v/>
      </c>
      <c r="AU51" s="21" t="str">
        <f t="shared" si="76"/>
        <v/>
      </c>
      <c r="AV51" s="27"/>
      <c r="AW51" t="str">
        <f t="shared" si="40"/>
        <v/>
      </c>
      <c r="AX51" t="str">
        <f t="shared" si="41"/>
        <v/>
      </c>
      <c r="AY51" t="str">
        <f t="shared" si="77"/>
        <v/>
      </c>
      <c r="AZ51" t="str">
        <f t="shared" si="42"/>
        <v/>
      </c>
      <c r="BA51" t="str">
        <f t="shared" si="78"/>
        <v/>
      </c>
      <c r="BB51" s="28"/>
      <c r="BC51" t="str">
        <f t="shared" si="43"/>
        <v/>
      </c>
      <c r="BD51" s="20" t="str">
        <f t="shared" si="87"/>
        <v/>
      </c>
      <c r="BE51" s="21" t="str">
        <f t="shared" si="44"/>
        <v/>
      </c>
      <c r="BF51" s="21" t="str">
        <f t="shared" si="45"/>
        <v/>
      </c>
      <c r="BG51" s="21" t="str">
        <f t="shared" si="46"/>
        <v/>
      </c>
      <c r="BH51" s="27"/>
      <c r="BI51" t="str">
        <f t="shared" si="47"/>
        <v/>
      </c>
      <c r="BJ51" t="str">
        <f t="shared" si="88"/>
        <v/>
      </c>
      <c r="BK51" t="str">
        <f t="shared" si="48"/>
        <v/>
      </c>
      <c r="BL51" t="str">
        <f t="shared" si="49"/>
        <v/>
      </c>
      <c r="BM51" t="str">
        <f t="shared" si="50"/>
        <v/>
      </c>
      <c r="BN51" s="28"/>
      <c r="BO51" t="str">
        <f t="shared" si="51"/>
        <v/>
      </c>
      <c r="BP51" s="20" t="str">
        <f t="shared" si="89"/>
        <v/>
      </c>
      <c r="BQ51" s="21" t="str">
        <f t="shared" si="52"/>
        <v/>
      </c>
      <c r="BR51" s="21" t="str">
        <f t="shared" si="53"/>
        <v/>
      </c>
      <c r="BS51" s="21" t="str">
        <f t="shared" si="54"/>
        <v/>
      </c>
      <c r="BT51" s="27"/>
      <c r="BU51" t="str">
        <f t="shared" si="55"/>
        <v/>
      </c>
      <c r="BV51" t="str">
        <f t="shared" si="90"/>
        <v/>
      </c>
      <c r="BW51" t="str">
        <f t="shared" si="56"/>
        <v/>
      </c>
      <c r="BX51" t="str">
        <f t="shared" si="57"/>
        <v/>
      </c>
      <c r="BY51" t="str">
        <f t="shared" si="58"/>
        <v/>
      </c>
      <c r="BZ51" s="28"/>
      <c r="CA51" t="str">
        <f t="shared" si="59"/>
        <v/>
      </c>
      <c r="CB51" s="20" t="str">
        <f t="shared" si="60"/>
        <v/>
      </c>
      <c r="CC51" s="21" t="str">
        <f t="shared" si="61"/>
        <v/>
      </c>
      <c r="CD51" s="21" t="str">
        <f t="shared" si="62"/>
        <v/>
      </c>
      <c r="CE51" s="21" t="str">
        <f t="shared" si="63"/>
        <v/>
      </c>
      <c r="CF51" s="27"/>
      <c r="CI51" s="3">
        <v>48</v>
      </c>
      <c r="CJ51" s="3">
        <f t="shared" si="91"/>
        <v>63</v>
      </c>
      <c r="CK51" s="3" t="str">
        <f t="shared" si="92"/>
        <v>Kessler</v>
      </c>
      <c r="CL51" s="3" t="str">
        <f t="shared" si="93"/>
        <v>Sven</v>
      </c>
      <c r="CM51" s="3" t="str">
        <f>VLOOKUP(CJ51,Anmeldung!$A$5:$E$204,5,FALSE)</f>
        <v>Ski</v>
      </c>
      <c r="CO51" s="63" t="str">
        <f>VLOOKUP(CJ51,Anmeldung!$A$5:$E$204,5,FALSE)</f>
        <v>Ski</v>
      </c>
      <c r="CP51" s="3">
        <f t="shared" si="64"/>
        <v>63</v>
      </c>
      <c r="CQ51" s="64">
        <f t="shared" si="65"/>
        <v>63</v>
      </c>
      <c r="CR51" s="65" t="str">
        <f t="shared" si="66"/>
        <v/>
      </c>
      <c r="CS51">
        <f t="shared" si="94"/>
        <v>48</v>
      </c>
      <c r="CT51" t="str">
        <f t="shared" si="67"/>
        <v/>
      </c>
      <c r="CU51" t="str">
        <f t="shared" si="68"/>
        <v/>
      </c>
      <c r="CV51">
        <f t="shared" si="79"/>
        <v>13</v>
      </c>
      <c r="CW51" t="str">
        <f t="shared" si="69"/>
        <v/>
      </c>
      <c r="CZ51" s="3">
        <v>48</v>
      </c>
      <c r="DA51" s="3" t="str">
        <f t="shared" si="70"/>
        <v/>
      </c>
      <c r="DB51" s="3" t="str">
        <f t="shared" si="71"/>
        <v/>
      </c>
      <c r="DC51" s="3" t="str">
        <f t="shared" si="72"/>
        <v/>
      </c>
      <c r="DF51" s="3">
        <v>48</v>
      </c>
      <c r="DG51" s="3" t="str">
        <f t="shared" si="73"/>
        <v/>
      </c>
      <c r="DH51" s="3" t="str">
        <f t="shared" si="74"/>
        <v/>
      </c>
      <c r="DI51" s="3" t="str">
        <f t="shared" si="75"/>
        <v/>
      </c>
    </row>
    <row r="52" spans="1:113" x14ac:dyDescent="0.3">
      <c r="A52">
        <f t="shared" si="15"/>
        <v>1000</v>
      </c>
      <c r="B52">
        <f t="shared" si="16"/>
        <v>1000</v>
      </c>
      <c r="C52">
        <f t="shared" si="17"/>
        <v>0</v>
      </c>
      <c r="D52">
        <f t="shared" si="18"/>
        <v>0</v>
      </c>
      <c r="E52">
        <f t="shared" si="19"/>
        <v>0</v>
      </c>
      <c r="F52">
        <f t="shared" si="20"/>
        <v>0</v>
      </c>
      <c r="G52">
        <f t="shared" si="21"/>
        <v>0</v>
      </c>
      <c r="H52">
        <f t="shared" si="22"/>
        <v>0</v>
      </c>
      <c r="I52">
        <f t="shared" si="23"/>
        <v>0</v>
      </c>
      <c r="J52">
        <f t="shared" si="24"/>
        <v>0</v>
      </c>
      <c r="M52" s="3" t="str">
        <f t="shared" si="25"/>
        <v/>
      </c>
      <c r="N52" s="3" t="str">
        <f t="shared" si="26"/>
        <v/>
      </c>
      <c r="O52" s="3" t="str">
        <f t="shared" si="27"/>
        <v/>
      </c>
      <c r="P52" s="3" t="str">
        <f t="shared" si="28"/>
        <v/>
      </c>
      <c r="Q52" s="3" t="str">
        <f t="shared" si="29"/>
        <v/>
      </c>
      <c r="R52" s="3" t="str">
        <f t="shared" si="30"/>
        <v/>
      </c>
      <c r="S52" s="3" t="str">
        <f t="shared" si="31"/>
        <v/>
      </c>
      <c r="T52" s="3" t="str">
        <f t="shared" si="32"/>
        <v/>
      </c>
      <c r="U52" s="3" t="str">
        <f t="shared" si="33"/>
        <v/>
      </c>
      <c r="V52" s="3" t="str">
        <f t="shared" si="34"/>
        <v/>
      </c>
      <c r="Z52" s="20">
        <f>Qualifikation!AD53</f>
        <v>50</v>
      </c>
      <c r="AA52" s="21" t="str">
        <f>Qualifikation!AE53</f>
        <v>Papst</v>
      </c>
      <c r="AB52" s="21" t="str">
        <f>Qualifikation!AF53</f>
        <v>Daniel</v>
      </c>
      <c r="AC52" s="21" t="str">
        <f>Qualifikation!AG53</f>
        <v>Oranje</v>
      </c>
      <c r="AD52" s="27">
        <v>1</v>
      </c>
      <c r="AE52">
        <f>IFERROR(VLOOKUP(1000,$A52:Z52,26,FALSE),"")</f>
        <v>50</v>
      </c>
      <c r="AF52" s="20">
        <f t="shared" si="80"/>
        <v>53</v>
      </c>
      <c r="AG52" s="21" t="str">
        <f t="shared" si="35"/>
        <v>Göppert</v>
      </c>
      <c r="AH52" s="21" t="str">
        <f t="shared" si="81"/>
        <v>Hannes</v>
      </c>
      <c r="AI52" s="21" t="str">
        <f t="shared" si="36"/>
        <v xml:space="preserve"> </v>
      </c>
      <c r="AJ52" s="27">
        <v>1</v>
      </c>
      <c r="AK52">
        <f>IFERROR(VLOOKUP(1000,$B52:AF52,31,FALSE),"")</f>
        <v>53</v>
      </c>
      <c r="AL52" s="20" t="str">
        <f t="shared" si="82"/>
        <v/>
      </c>
      <c r="AM52" s="21" t="str">
        <f t="shared" si="37"/>
        <v/>
      </c>
      <c r="AN52" s="21" t="str">
        <f t="shared" si="83"/>
        <v/>
      </c>
      <c r="AO52" s="21" t="str">
        <f t="shared" si="38"/>
        <v/>
      </c>
      <c r="AP52" s="27"/>
      <c r="AQ52" t="str">
        <f t="shared" si="39"/>
        <v/>
      </c>
      <c r="AR52" s="20" t="str">
        <f t="shared" si="84"/>
        <v/>
      </c>
      <c r="AS52" s="21" t="str">
        <f t="shared" si="85"/>
        <v/>
      </c>
      <c r="AT52" s="21" t="str">
        <f t="shared" si="86"/>
        <v/>
      </c>
      <c r="AU52" s="21" t="str">
        <f t="shared" si="76"/>
        <v/>
      </c>
      <c r="AV52" s="27"/>
      <c r="AW52" t="str">
        <f t="shared" si="40"/>
        <v/>
      </c>
      <c r="AX52" t="str">
        <f t="shared" si="41"/>
        <v/>
      </c>
      <c r="AY52" t="str">
        <f t="shared" si="77"/>
        <v/>
      </c>
      <c r="AZ52" t="str">
        <f t="shared" si="42"/>
        <v/>
      </c>
      <c r="BA52" t="str">
        <f t="shared" si="78"/>
        <v/>
      </c>
      <c r="BB52" s="28"/>
      <c r="BC52" t="str">
        <f t="shared" si="43"/>
        <v/>
      </c>
      <c r="BD52" s="20" t="str">
        <f t="shared" si="87"/>
        <v/>
      </c>
      <c r="BE52" s="21" t="str">
        <f t="shared" si="44"/>
        <v/>
      </c>
      <c r="BF52" s="21" t="str">
        <f t="shared" si="45"/>
        <v/>
      </c>
      <c r="BG52" s="21" t="str">
        <f t="shared" si="46"/>
        <v/>
      </c>
      <c r="BH52" s="27"/>
      <c r="BI52" t="str">
        <f t="shared" si="47"/>
        <v/>
      </c>
      <c r="BJ52" t="str">
        <f t="shared" si="88"/>
        <v/>
      </c>
      <c r="BK52" t="str">
        <f t="shared" si="48"/>
        <v/>
      </c>
      <c r="BL52" t="str">
        <f t="shared" si="49"/>
        <v/>
      </c>
      <c r="BM52" t="str">
        <f t="shared" si="50"/>
        <v/>
      </c>
      <c r="BN52" s="28"/>
      <c r="BO52" t="str">
        <f t="shared" si="51"/>
        <v/>
      </c>
      <c r="BP52" s="20" t="str">
        <f t="shared" si="89"/>
        <v/>
      </c>
      <c r="BQ52" s="21" t="str">
        <f t="shared" si="52"/>
        <v/>
      </c>
      <c r="BR52" s="21" t="str">
        <f t="shared" si="53"/>
        <v/>
      </c>
      <c r="BS52" s="21" t="str">
        <f t="shared" si="54"/>
        <v/>
      </c>
      <c r="BT52" s="27"/>
      <c r="BU52" t="str">
        <f t="shared" si="55"/>
        <v/>
      </c>
      <c r="BV52" t="str">
        <f t="shared" si="90"/>
        <v/>
      </c>
      <c r="BW52" t="str">
        <f t="shared" si="56"/>
        <v/>
      </c>
      <c r="BX52" t="str">
        <f t="shared" si="57"/>
        <v/>
      </c>
      <c r="BY52" t="str">
        <f t="shared" si="58"/>
        <v/>
      </c>
      <c r="BZ52" s="28"/>
      <c r="CA52" t="str">
        <f t="shared" si="59"/>
        <v/>
      </c>
      <c r="CB52" s="20" t="str">
        <f t="shared" si="60"/>
        <v/>
      </c>
      <c r="CC52" s="21" t="str">
        <f t="shared" si="61"/>
        <v/>
      </c>
      <c r="CD52" s="21" t="str">
        <f t="shared" si="62"/>
        <v/>
      </c>
      <c r="CE52" s="21" t="str">
        <f t="shared" si="63"/>
        <v/>
      </c>
      <c r="CF52" s="27"/>
      <c r="CI52" s="3">
        <v>49</v>
      </c>
      <c r="CJ52" s="3">
        <f t="shared" si="91"/>
        <v>10</v>
      </c>
      <c r="CK52" s="3" t="str">
        <f t="shared" si="92"/>
        <v>Finkbeiner</v>
      </c>
      <c r="CL52" s="3" t="str">
        <f t="shared" si="93"/>
        <v>Fabienne</v>
      </c>
      <c r="CM52" s="3" t="str">
        <f>VLOOKUP(CJ52,Anmeldung!$A$5:$E$204,5,FALSE)</f>
        <v>Snowboard</v>
      </c>
      <c r="CO52" s="63" t="str">
        <f>VLOOKUP(CJ52,Anmeldung!$A$5:$E$204,5,FALSE)</f>
        <v>Snowboard</v>
      </c>
      <c r="CP52" s="3">
        <f t="shared" si="64"/>
        <v>10</v>
      </c>
      <c r="CQ52" s="64" t="str">
        <f t="shared" si="65"/>
        <v/>
      </c>
      <c r="CR52" s="65">
        <f t="shared" si="66"/>
        <v>10</v>
      </c>
      <c r="CS52">
        <f t="shared" si="94"/>
        <v>49</v>
      </c>
      <c r="CT52" t="str">
        <f t="shared" si="67"/>
        <v/>
      </c>
      <c r="CU52" t="str">
        <f t="shared" si="68"/>
        <v/>
      </c>
      <c r="CV52">
        <f t="shared" si="79"/>
        <v>57</v>
      </c>
      <c r="CW52" t="str">
        <f t="shared" si="69"/>
        <v/>
      </c>
      <c r="CZ52" s="3">
        <v>49</v>
      </c>
      <c r="DA52" s="3" t="str">
        <f t="shared" si="70"/>
        <v/>
      </c>
      <c r="DB52" s="3" t="str">
        <f t="shared" si="71"/>
        <v/>
      </c>
      <c r="DC52" s="3" t="str">
        <f t="shared" si="72"/>
        <v/>
      </c>
      <c r="DF52" s="3">
        <v>49</v>
      </c>
      <c r="DG52" s="3" t="str">
        <f t="shared" si="73"/>
        <v/>
      </c>
      <c r="DH52" s="3" t="str">
        <f t="shared" si="74"/>
        <v/>
      </c>
      <c r="DI52" s="3" t="str">
        <f t="shared" si="75"/>
        <v/>
      </c>
    </row>
    <row r="53" spans="1:113" x14ac:dyDescent="0.3">
      <c r="A53">
        <f t="shared" si="15"/>
        <v>1000</v>
      </c>
      <c r="B53">
        <f t="shared" si="16"/>
        <v>1000</v>
      </c>
      <c r="C53">
        <f t="shared" si="17"/>
        <v>0</v>
      </c>
      <c r="D53">
        <f t="shared" si="18"/>
        <v>0</v>
      </c>
      <c r="E53">
        <f t="shared" si="19"/>
        <v>0</v>
      </c>
      <c r="F53">
        <f t="shared" si="20"/>
        <v>0</v>
      </c>
      <c r="G53">
        <f t="shared" si="21"/>
        <v>0</v>
      </c>
      <c r="H53">
        <f t="shared" si="22"/>
        <v>0</v>
      </c>
      <c r="I53">
        <f t="shared" si="23"/>
        <v>0</v>
      </c>
      <c r="J53">
        <f t="shared" si="24"/>
        <v>0</v>
      </c>
      <c r="M53" s="3" t="str">
        <f t="shared" si="25"/>
        <v/>
      </c>
      <c r="N53" s="3" t="str">
        <f t="shared" si="26"/>
        <v/>
      </c>
      <c r="O53" s="3" t="str">
        <f t="shared" si="27"/>
        <v/>
      </c>
      <c r="P53" s="3" t="str">
        <f t="shared" si="28"/>
        <v/>
      </c>
      <c r="Q53" s="3" t="str">
        <f t="shared" si="29"/>
        <v/>
      </c>
      <c r="R53" s="3" t="str">
        <f t="shared" si="30"/>
        <v/>
      </c>
      <c r="S53" s="3" t="str">
        <f t="shared" si="31"/>
        <v/>
      </c>
      <c r="T53" s="3" t="str">
        <f t="shared" si="32"/>
        <v/>
      </c>
      <c r="U53" s="3" t="str">
        <f t="shared" si="33"/>
        <v/>
      </c>
      <c r="V53" s="3" t="str">
        <f t="shared" si="34"/>
        <v/>
      </c>
      <c r="Z53" s="20">
        <f>Qualifikation!AD54</f>
        <v>51</v>
      </c>
      <c r="AA53" s="21" t="str">
        <f>Qualifikation!AE54</f>
        <v>Matt</v>
      </c>
      <c r="AB53" s="21" t="str">
        <f>Qualifikation!AF54</f>
        <v>Sebastian</v>
      </c>
      <c r="AC53" s="21" t="str">
        <f>Qualifikation!AG54</f>
        <v xml:space="preserve"> </v>
      </c>
      <c r="AD53" s="27">
        <v>1</v>
      </c>
      <c r="AE53">
        <f>IFERROR(VLOOKUP(1000,$A53:Z53,26,FALSE),"")</f>
        <v>51</v>
      </c>
      <c r="AF53" s="20">
        <f t="shared" si="80"/>
        <v>54</v>
      </c>
      <c r="AG53" s="21" t="str">
        <f t="shared" si="35"/>
        <v>Ketterer</v>
      </c>
      <c r="AH53" s="21" t="str">
        <f t="shared" si="81"/>
        <v>Gottfried</v>
      </c>
      <c r="AI53" s="21" t="str">
        <f t="shared" si="36"/>
        <v>Daddev</v>
      </c>
      <c r="AJ53" s="27">
        <v>1</v>
      </c>
      <c r="AK53">
        <f>IFERROR(VLOOKUP(1000,$B53:AF53,31,FALSE),"")</f>
        <v>54</v>
      </c>
      <c r="AL53" s="20" t="str">
        <f t="shared" si="82"/>
        <v/>
      </c>
      <c r="AM53" s="21" t="str">
        <f t="shared" si="37"/>
        <v/>
      </c>
      <c r="AN53" s="21" t="str">
        <f t="shared" si="83"/>
        <v/>
      </c>
      <c r="AO53" s="21" t="str">
        <f t="shared" si="38"/>
        <v/>
      </c>
      <c r="AP53" s="27"/>
      <c r="AQ53" t="str">
        <f t="shared" si="39"/>
        <v/>
      </c>
      <c r="AR53" s="20" t="str">
        <f t="shared" si="84"/>
        <v/>
      </c>
      <c r="AS53" s="21" t="str">
        <f t="shared" si="85"/>
        <v/>
      </c>
      <c r="AT53" s="21" t="str">
        <f t="shared" si="86"/>
        <v/>
      </c>
      <c r="AU53" s="21" t="str">
        <f t="shared" si="76"/>
        <v/>
      </c>
      <c r="AV53" s="27"/>
      <c r="AW53" t="str">
        <f t="shared" si="40"/>
        <v/>
      </c>
      <c r="AX53" t="str">
        <f t="shared" si="41"/>
        <v/>
      </c>
      <c r="AY53" t="str">
        <f t="shared" si="77"/>
        <v/>
      </c>
      <c r="AZ53" t="str">
        <f t="shared" si="42"/>
        <v/>
      </c>
      <c r="BA53" t="str">
        <f t="shared" si="78"/>
        <v/>
      </c>
      <c r="BB53" s="28"/>
      <c r="BC53" t="str">
        <f t="shared" si="43"/>
        <v/>
      </c>
      <c r="BD53" s="20" t="str">
        <f t="shared" si="87"/>
        <v/>
      </c>
      <c r="BE53" s="21" t="str">
        <f t="shared" si="44"/>
        <v/>
      </c>
      <c r="BF53" s="21" t="str">
        <f t="shared" si="45"/>
        <v/>
      </c>
      <c r="BG53" s="21" t="str">
        <f t="shared" si="46"/>
        <v/>
      </c>
      <c r="BH53" s="27"/>
      <c r="BI53" t="str">
        <f t="shared" si="47"/>
        <v/>
      </c>
      <c r="BJ53" t="str">
        <f t="shared" si="88"/>
        <v/>
      </c>
      <c r="BK53" t="str">
        <f t="shared" si="48"/>
        <v/>
      </c>
      <c r="BL53" t="str">
        <f t="shared" si="49"/>
        <v/>
      </c>
      <c r="BM53" t="str">
        <f t="shared" si="50"/>
        <v/>
      </c>
      <c r="BN53" s="28"/>
      <c r="BO53" t="str">
        <f t="shared" si="51"/>
        <v/>
      </c>
      <c r="BP53" s="20" t="str">
        <f t="shared" si="89"/>
        <v/>
      </c>
      <c r="BQ53" s="21" t="str">
        <f t="shared" si="52"/>
        <v/>
      </c>
      <c r="BR53" s="21" t="str">
        <f t="shared" si="53"/>
        <v/>
      </c>
      <c r="BS53" s="21" t="str">
        <f t="shared" si="54"/>
        <v/>
      </c>
      <c r="BT53" s="27"/>
      <c r="BU53" t="str">
        <f t="shared" si="55"/>
        <v/>
      </c>
      <c r="BV53" t="str">
        <f t="shared" si="90"/>
        <v/>
      </c>
      <c r="BW53" t="str">
        <f t="shared" si="56"/>
        <v/>
      </c>
      <c r="BX53" t="str">
        <f t="shared" si="57"/>
        <v/>
      </c>
      <c r="BY53" t="str">
        <f t="shared" si="58"/>
        <v/>
      </c>
      <c r="BZ53" s="28"/>
      <c r="CA53" t="str">
        <f t="shared" si="59"/>
        <v/>
      </c>
      <c r="CB53" s="20" t="str">
        <f t="shared" si="60"/>
        <v/>
      </c>
      <c r="CC53" s="21" t="str">
        <f t="shared" si="61"/>
        <v/>
      </c>
      <c r="CD53" s="21" t="str">
        <f t="shared" si="62"/>
        <v/>
      </c>
      <c r="CE53" s="21" t="str">
        <f t="shared" si="63"/>
        <v/>
      </c>
      <c r="CF53" s="27"/>
      <c r="CI53" s="3">
        <v>50</v>
      </c>
      <c r="CJ53" s="3">
        <f t="shared" si="91"/>
        <v>12</v>
      </c>
      <c r="CK53" s="3" t="str">
        <f t="shared" si="92"/>
        <v>Finkbeiner</v>
      </c>
      <c r="CL53" s="3" t="str">
        <f t="shared" si="93"/>
        <v>Finja</v>
      </c>
      <c r="CM53" s="3" t="str">
        <f>VLOOKUP(CJ53,Anmeldung!$A$5:$E$204,5,FALSE)</f>
        <v>Snowboard</v>
      </c>
      <c r="CO53" s="63" t="str">
        <f>VLOOKUP(CJ53,Anmeldung!$A$5:$E$204,5,FALSE)</f>
        <v>Snowboard</v>
      </c>
      <c r="CP53" s="3">
        <f t="shared" si="64"/>
        <v>12</v>
      </c>
      <c r="CQ53" s="64" t="str">
        <f t="shared" si="65"/>
        <v/>
      </c>
      <c r="CR53" s="65">
        <f t="shared" si="66"/>
        <v>12</v>
      </c>
      <c r="CS53">
        <f t="shared" si="94"/>
        <v>50</v>
      </c>
      <c r="CT53">
        <f t="shared" si="67"/>
        <v>14</v>
      </c>
      <c r="CU53" t="str">
        <f t="shared" si="68"/>
        <v/>
      </c>
      <c r="CV53" t="str">
        <f t="shared" si="79"/>
        <v/>
      </c>
      <c r="CW53" t="str">
        <f t="shared" si="69"/>
        <v/>
      </c>
      <c r="CZ53" s="3">
        <v>50</v>
      </c>
      <c r="DA53" s="3" t="str">
        <f t="shared" si="70"/>
        <v/>
      </c>
      <c r="DB53" s="3" t="str">
        <f t="shared" si="71"/>
        <v/>
      </c>
      <c r="DC53" s="3" t="str">
        <f t="shared" si="72"/>
        <v/>
      </c>
      <c r="DF53" s="3">
        <v>50</v>
      </c>
      <c r="DG53" s="3" t="str">
        <f t="shared" si="73"/>
        <v/>
      </c>
      <c r="DH53" s="3" t="str">
        <f t="shared" si="74"/>
        <v/>
      </c>
      <c r="DI53" s="3" t="str">
        <f t="shared" si="75"/>
        <v/>
      </c>
    </row>
    <row r="54" spans="1:113" x14ac:dyDescent="0.3">
      <c r="A54">
        <f t="shared" si="15"/>
        <v>1000</v>
      </c>
      <c r="B54">
        <f t="shared" si="16"/>
        <v>1000</v>
      </c>
      <c r="C54">
        <f t="shared" si="17"/>
        <v>0</v>
      </c>
      <c r="D54">
        <f t="shared" si="18"/>
        <v>0</v>
      </c>
      <c r="E54">
        <f t="shared" si="19"/>
        <v>0</v>
      </c>
      <c r="F54">
        <f t="shared" si="20"/>
        <v>0</v>
      </c>
      <c r="G54">
        <f t="shared" si="21"/>
        <v>0</v>
      </c>
      <c r="H54">
        <f t="shared" si="22"/>
        <v>0</v>
      </c>
      <c r="I54">
        <f t="shared" si="23"/>
        <v>0</v>
      </c>
      <c r="J54">
        <f t="shared" si="24"/>
        <v>0</v>
      </c>
      <c r="M54" s="3" t="str">
        <f t="shared" si="25"/>
        <v/>
      </c>
      <c r="N54" s="3" t="str">
        <f t="shared" si="26"/>
        <v/>
      </c>
      <c r="O54" s="3" t="str">
        <f t="shared" si="27"/>
        <v/>
      </c>
      <c r="P54" s="3" t="str">
        <f t="shared" si="28"/>
        <v/>
      </c>
      <c r="Q54" s="3" t="str">
        <f t="shared" si="29"/>
        <v/>
      </c>
      <c r="R54" s="3" t="str">
        <f t="shared" si="30"/>
        <v/>
      </c>
      <c r="S54" s="3" t="str">
        <f t="shared" si="31"/>
        <v/>
      </c>
      <c r="T54" s="3" t="str">
        <f t="shared" si="32"/>
        <v/>
      </c>
      <c r="U54" s="3" t="str">
        <f t="shared" si="33"/>
        <v/>
      </c>
      <c r="V54" s="3" t="str">
        <f t="shared" si="34"/>
        <v/>
      </c>
      <c r="Z54" s="20">
        <f>Qualifikation!AD55</f>
        <v>52</v>
      </c>
      <c r="AA54" s="21" t="str">
        <f>Qualifikation!AE55</f>
        <v>Ganter</v>
      </c>
      <c r="AB54" s="21" t="str">
        <f>Qualifikation!AF55</f>
        <v>Mary</v>
      </c>
      <c r="AC54" s="21" t="str">
        <f>Qualifikation!AG55</f>
        <v>Mary</v>
      </c>
      <c r="AD54" s="27">
        <v>1</v>
      </c>
      <c r="AE54">
        <f>IFERROR(VLOOKUP(1000,$A54:Z54,26,FALSE),"")</f>
        <v>52</v>
      </c>
      <c r="AF54" s="20">
        <f t="shared" si="80"/>
        <v>55</v>
      </c>
      <c r="AG54" s="21" t="str">
        <f t="shared" si="35"/>
        <v>Dold</v>
      </c>
      <c r="AH54" s="21" t="str">
        <f t="shared" si="81"/>
        <v>Florian</v>
      </c>
      <c r="AI54" s="21" t="str">
        <f t="shared" si="36"/>
        <v xml:space="preserve"> </v>
      </c>
      <c r="AJ54" s="27">
        <v>1</v>
      </c>
      <c r="AK54">
        <f>IFERROR(VLOOKUP(1000,$B54:AF54,31,FALSE),"")</f>
        <v>55</v>
      </c>
      <c r="AL54" s="20" t="str">
        <f t="shared" si="82"/>
        <v/>
      </c>
      <c r="AM54" s="21" t="str">
        <f t="shared" si="37"/>
        <v/>
      </c>
      <c r="AN54" s="21" t="str">
        <f t="shared" si="83"/>
        <v/>
      </c>
      <c r="AO54" s="21" t="str">
        <f t="shared" si="38"/>
        <v/>
      </c>
      <c r="AP54" s="27"/>
      <c r="AQ54" t="str">
        <f t="shared" si="39"/>
        <v/>
      </c>
      <c r="AR54" s="20" t="str">
        <f t="shared" si="84"/>
        <v/>
      </c>
      <c r="AS54" s="21" t="str">
        <f t="shared" si="85"/>
        <v/>
      </c>
      <c r="AT54" s="21" t="str">
        <f t="shared" si="86"/>
        <v/>
      </c>
      <c r="AU54" s="21" t="str">
        <f t="shared" si="76"/>
        <v/>
      </c>
      <c r="AV54" s="27"/>
      <c r="AW54" t="str">
        <f t="shared" si="40"/>
        <v/>
      </c>
      <c r="AX54" t="str">
        <f t="shared" si="41"/>
        <v/>
      </c>
      <c r="AY54" t="str">
        <f t="shared" si="77"/>
        <v/>
      </c>
      <c r="AZ54" t="str">
        <f t="shared" si="42"/>
        <v/>
      </c>
      <c r="BA54" t="str">
        <f t="shared" si="78"/>
        <v/>
      </c>
      <c r="BB54" s="28"/>
      <c r="BC54" t="str">
        <f t="shared" si="43"/>
        <v/>
      </c>
      <c r="BD54" s="20" t="str">
        <f t="shared" si="87"/>
        <v/>
      </c>
      <c r="BE54" s="21" t="str">
        <f t="shared" si="44"/>
        <v/>
      </c>
      <c r="BF54" s="21" t="str">
        <f t="shared" si="45"/>
        <v/>
      </c>
      <c r="BG54" s="21" t="str">
        <f t="shared" si="46"/>
        <v/>
      </c>
      <c r="BH54" s="27"/>
      <c r="BI54" t="str">
        <f t="shared" si="47"/>
        <v/>
      </c>
      <c r="BJ54" t="str">
        <f t="shared" si="88"/>
        <v/>
      </c>
      <c r="BK54" t="str">
        <f t="shared" si="48"/>
        <v/>
      </c>
      <c r="BL54" t="str">
        <f t="shared" si="49"/>
        <v/>
      </c>
      <c r="BM54" t="str">
        <f t="shared" si="50"/>
        <v/>
      </c>
      <c r="BN54" s="28"/>
      <c r="BO54" t="str">
        <f t="shared" si="51"/>
        <v/>
      </c>
      <c r="BP54" s="20" t="str">
        <f t="shared" si="89"/>
        <v/>
      </c>
      <c r="BQ54" s="21" t="str">
        <f t="shared" si="52"/>
        <v/>
      </c>
      <c r="BR54" s="21" t="str">
        <f t="shared" si="53"/>
        <v/>
      </c>
      <c r="BS54" s="21" t="str">
        <f t="shared" si="54"/>
        <v/>
      </c>
      <c r="BT54" s="27"/>
      <c r="BU54" t="str">
        <f t="shared" si="55"/>
        <v/>
      </c>
      <c r="BV54" t="str">
        <f t="shared" si="90"/>
        <v/>
      </c>
      <c r="BW54" t="str">
        <f t="shared" si="56"/>
        <v/>
      </c>
      <c r="BX54" t="str">
        <f t="shared" si="57"/>
        <v/>
      </c>
      <c r="BY54" t="str">
        <f t="shared" si="58"/>
        <v/>
      </c>
      <c r="BZ54" s="28"/>
      <c r="CA54" t="str">
        <f t="shared" si="59"/>
        <v/>
      </c>
      <c r="CB54" s="20" t="str">
        <f t="shared" si="60"/>
        <v/>
      </c>
      <c r="CC54" s="21" t="str">
        <f t="shared" si="61"/>
        <v/>
      </c>
      <c r="CD54" s="21" t="str">
        <f t="shared" si="62"/>
        <v/>
      </c>
      <c r="CE54" s="21" t="str">
        <f t="shared" si="63"/>
        <v/>
      </c>
      <c r="CF54" s="27"/>
      <c r="CI54" s="3">
        <v>51</v>
      </c>
      <c r="CJ54" s="3">
        <f t="shared" si="91"/>
        <v>24</v>
      </c>
      <c r="CK54" s="3" t="str">
        <f t="shared" si="92"/>
        <v xml:space="preserve">Pohl </v>
      </c>
      <c r="CL54" s="3" t="str">
        <f t="shared" si="93"/>
        <v>Karin</v>
      </c>
      <c r="CM54" s="3" t="str">
        <f>VLOOKUP(CJ54,Anmeldung!$A$5:$E$204,5,FALSE)</f>
        <v>Ski</v>
      </c>
      <c r="CO54" s="63" t="str">
        <f>VLOOKUP(CJ54,Anmeldung!$A$5:$E$204,5,FALSE)</f>
        <v>Ski</v>
      </c>
      <c r="CP54" s="3">
        <f t="shared" si="64"/>
        <v>24</v>
      </c>
      <c r="CQ54" s="64">
        <f t="shared" si="65"/>
        <v>24</v>
      </c>
      <c r="CR54" s="65" t="str">
        <f t="shared" si="66"/>
        <v/>
      </c>
      <c r="CS54">
        <f t="shared" si="94"/>
        <v>51</v>
      </c>
      <c r="CT54">
        <f t="shared" si="67"/>
        <v>42</v>
      </c>
      <c r="CU54" t="str">
        <f t="shared" si="68"/>
        <v/>
      </c>
      <c r="CV54" t="str">
        <f t="shared" si="79"/>
        <v/>
      </c>
      <c r="CW54" t="str">
        <f t="shared" si="69"/>
        <v/>
      </c>
      <c r="CZ54" s="3">
        <v>51</v>
      </c>
      <c r="DA54" s="3" t="str">
        <f t="shared" si="70"/>
        <v/>
      </c>
      <c r="DB54" s="3" t="str">
        <f t="shared" si="71"/>
        <v/>
      </c>
      <c r="DC54" s="3" t="str">
        <f t="shared" si="72"/>
        <v/>
      </c>
      <c r="DF54" s="3">
        <v>51</v>
      </c>
      <c r="DG54" s="3" t="str">
        <f t="shared" si="73"/>
        <v/>
      </c>
      <c r="DH54" s="3" t="str">
        <f t="shared" si="74"/>
        <v/>
      </c>
      <c r="DI54" s="3" t="str">
        <f t="shared" si="75"/>
        <v/>
      </c>
    </row>
    <row r="55" spans="1:113" x14ac:dyDescent="0.3">
      <c r="A55">
        <f t="shared" si="15"/>
        <v>1000</v>
      </c>
      <c r="B55">
        <f t="shared" si="16"/>
        <v>1000</v>
      </c>
      <c r="C55">
        <f t="shared" si="17"/>
        <v>0</v>
      </c>
      <c r="D55">
        <f t="shared" si="18"/>
        <v>0</v>
      </c>
      <c r="E55">
        <f t="shared" si="19"/>
        <v>0</v>
      </c>
      <c r="F55">
        <f t="shared" si="20"/>
        <v>0</v>
      </c>
      <c r="G55">
        <f t="shared" si="21"/>
        <v>0</v>
      </c>
      <c r="H55">
        <f t="shared" si="22"/>
        <v>0</v>
      </c>
      <c r="I55">
        <f t="shared" si="23"/>
        <v>0</v>
      </c>
      <c r="J55">
        <f t="shared" si="24"/>
        <v>0</v>
      </c>
      <c r="M55" s="3" t="str">
        <f t="shared" si="25"/>
        <v/>
      </c>
      <c r="N55" s="3" t="str">
        <f t="shared" si="26"/>
        <v/>
      </c>
      <c r="O55" s="3" t="str">
        <f t="shared" si="27"/>
        <v/>
      </c>
      <c r="P55" s="3" t="str">
        <f t="shared" si="28"/>
        <v/>
      </c>
      <c r="Q55" s="3" t="str">
        <f t="shared" si="29"/>
        <v/>
      </c>
      <c r="R55" s="3" t="str">
        <f t="shared" si="30"/>
        <v/>
      </c>
      <c r="S55" s="3" t="str">
        <f t="shared" si="31"/>
        <v/>
      </c>
      <c r="T55" s="3" t="str">
        <f t="shared" si="32"/>
        <v/>
      </c>
      <c r="U55" s="3" t="str">
        <f t="shared" si="33"/>
        <v/>
      </c>
      <c r="V55" s="3" t="str">
        <f t="shared" si="34"/>
        <v/>
      </c>
      <c r="Z55" s="20">
        <f>Qualifikation!AD56</f>
        <v>53</v>
      </c>
      <c r="AA55" s="21" t="str">
        <f>Qualifikation!AE56</f>
        <v>Göppert</v>
      </c>
      <c r="AB55" s="21" t="str">
        <f>Qualifikation!AF56</f>
        <v>Hannes</v>
      </c>
      <c r="AC55" s="21" t="str">
        <f>Qualifikation!AG56</f>
        <v xml:space="preserve"> </v>
      </c>
      <c r="AD55" s="27">
        <v>1</v>
      </c>
      <c r="AE55">
        <f>IFERROR(VLOOKUP(1000,$A55:Z55,26,FALSE),"")</f>
        <v>53</v>
      </c>
      <c r="AF55" s="20">
        <f t="shared" si="80"/>
        <v>56</v>
      </c>
      <c r="AG55" s="21" t="str">
        <f t="shared" si="35"/>
        <v>Ketterer</v>
      </c>
      <c r="AH55" s="21" t="str">
        <f t="shared" si="81"/>
        <v>Andreas</v>
      </c>
      <c r="AI55" s="21" t="str">
        <f t="shared" si="36"/>
        <v xml:space="preserve"> </v>
      </c>
      <c r="AJ55" s="27">
        <v>1</v>
      </c>
      <c r="AK55">
        <f>IFERROR(VLOOKUP(1000,$B55:AF55,31,FALSE),"")</f>
        <v>56</v>
      </c>
      <c r="AL55" s="20" t="str">
        <f t="shared" si="82"/>
        <v/>
      </c>
      <c r="AM55" s="21" t="str">
        <f t="shared" si="37"/>
        <v/>
      </c>
      <c r="AN55" s="21" t="str">
        <f t="shared" si="83"/>
        <v/>
      </c>
      <c r="AO55" s="21" t="str">
        <f t="shared" si="38"/>
        <v/>
      </c>
      <c r="AP55" s="27"/>
      <c r="AQ55" t="str">
        <f t="shared" si="39"/>
        <v/>
      </c>
      <c r="AR55" s="20" t="str">
        <f t="shared" si="84"/>
        <v/>
      </c>
      <c r="AS55" s="21" t="str">
        <f t="shared" si="85"/>
        <v/>
      </c>
      <c r="AT55" s="21" t="str">
        <f t="shared" si="86"/>
        <v/>
      </c>
      <c r="AU55" s="21" t="str">
        <f t="shared" si="76"/>
        <v/>
      </c>
      <c r="AV55" s="27"/>
      <c r="AW55" t="str">
        <f t="shared" si="40"/>
        <v/>
      </c>
      <c r="AX55" t="str">
        <f t="shared" si="41"/>
        <v/>
      </c>
      <c r="AY55" t="str">
        <f t="shared" si="77"/>
        <v/>
      </c>
      <c r="AZ55" t="str">
        <f t="shared" si="42"/>
        <v/>
      </c>
      <c r="BA55" t="str">
        <f t="shared" si="78"/>
        <v/>
      </c>
      <c r="BB55" s="28"/>
      <c r="BC55" t="str">
        <f t="shared" si="43"/>
        <v/>
      </c>
      <c r="BD55" s="20" t="str">
        <f t="shared" si="87"/>
        <v/>
      </c>
      <c r="BE55" s="21" t="str">
        <f t="shared" si="44"/>
        <v/>
      </c>
      <c r="BF55" s="21" t="str">
        <f t="shared" si="45"/>
        <v/>
      </c>
      <c r="BG55" s="21" t="str">
        <f t="shared" si="46"/>
        <v/>
      </c>
      <c r="BH55" s="27"/>
      <c r="BI55" t="str">
        <f t="shared" si="47"/>
        <v/>
      </c>
      <c r="BJ55" t="str">
        <f t="shared" si="88"/>
        <v/>
      </c>
      <c r="BK55" t="str">
        <f t="shared" si="48"/>
        <v/>
      </c>
      <c r="BL55" t="str">
        <f t="shared" si="49"/>
        <v/>
      </c>
      <c r="BM55" t="str">
        <f t="shared" si="50"/>
        <v/>
      </c>
      <c r="BN55" s="28"/>
      <c r="BO55" t="str">
        <f t="shared" si="51"/>
        <v/>
      </c>
      <c r="BP55" s="20" t="str">
        <f t="shared" si="89"/>
        <v/>
      </c>
      <c r="BQ55" s="21" t="str">
        <f t="shared" si="52"/>
        <v/>
      </c>
      <c r="BR55" s="21" t="str">
        <f t="shared" si="53"/>
        <v/>
      </c>
      <c r="BS55" s="21" t="str">
        <f t="shared" si="54"/>
        <v/>
      </c>
      <c r="BT55" s="27"/>
      <c r="BU55" t="str">
        <f t="shared" si="55"/>
        <v/>
      </c>
      <c r="BV55" t="str">
        <f t="shared" si="90"/>
        <v/>
      </c>
      <c r="BW55" t="str">
        <f t="shared" si="56"/>
        <v/>
      </c>
      <c r="BX55" t="str">
        <f t="shared" si="57"/>
        <v/>
      </c>
      <c r="BY55" t="str">
        <f t="shared" si="58"/>
        <v/>
      </c>
      <c r="BZ55" s="28"/>
      <c r="CA55" t="str">
        <f t="shared" si="59"/>
        <v/>
      </c>
      <c r="CB55" s="20" t="str">
        <f t="shared" si="60"/>
        <v/>
      </c>
      <c r="CC55" s="21" t="str">
        <f t="shared" si="61"/>
        <v/>
      </c>
      <c r="CD55" s="21" t="str">
        <f t="shared" si="62"/>
        <v/>
      </c>
      <c r="CE55" s="21" t="str">
        <f t="shared" si="63"/>
        <v/>
      </c>
      <c r="CF55" s="27"/>
      <c r="CI55" s="3">
        <v>52</v>
      </c>
      <c r="CJ55" s="3">
        <f t="shared" si="91"/>
        <v>30</v>
      </c>
      <c r="CK55" s="3" t="str">
        <f t="shared" si="92"/>
        <v>Spath</v>
      </c>
      <c r="CL55" s="3" t="str">
        <f t="shared" si="93"/>
        <v>Nina</v>
      </c>
      <c r="CM55" s="3" t="str">
        <f>VLOOKUP(CJ55,Anmeldung!$A$5:$E$204,5,FALSE)</f>
        <v>Ski</v>
      </c>
      <c r="CO55" s="63" t="str">
        <f>VLOOKUP(CJ55,Anmeldung!$A$5:$E$204,5,FALSE)</f>
        <v>Ski</v>
      </c>
      <c r="CP55" s="3">
        <f t="shared" si="64"/>
        <v>30</v>
      </c>
      <c r="CQ55" s="64">
        <f t="shared" si="65"/>
        <v>30</v>
      </c>
      <c r="CR55" s="65" t="str">
        <f t="shared" si="66"/>
        <v/>
      </c>
      <c r="CS55">
        <f t="shared" si="94"/>
        <v>52</v>
      </c>
      <c r="CT55">
        <f t="shared" si="67"/>
        <v>3</v>
      </c>
      <c r="CU55" t="str">
        <f t="shared" si="68"/>
        <v/>
      </c>
      <c r="CV55" t="str">
        <f t="shared" si="79"/>
        <v/>
      </c>
      <c r="CW55" t="str">
        <f t="shared" si="69"/>
        <v/>
      </c>
      <c r="CZ55" s="3">
        <v>52</v>
      </c>
      <c r="DA55" s="3" t="str">
        <f t="shared" si="70"/>
        <v/>
      </c>
      <c r="DB55" s="3" t="str">
        <f t="shared" si="71"/>
        <v/>
      </c>
      <c r="DC55" s="3" t="str">
        <f t="shared" si="72"/>
        <v/>
      </c>
      <c r="DF55" s="3">
        <v>52</v>
      </c>
      <c r="DG55" s="3" t="str">
        <f t="shared" si="73"/>
        <v/>
      </c>
      <c r="DH55" s="3" t="str">
        <f t="shared" si="74"/>
        <v/>
      </c>
      <c r="DI55" s="3" t="str">
        <f t="shared" si="75"/>
        <v/>
      </c>
    </row>
    <row r="56" spans="1:113" x14ac:dyDescent="0.3">
      <c r="A56">
        <f t="shared" si="15"/>
        <v>1000</v>
      </c>
      <c r="B56">
        <f t="shared" si="16"/>
        <v>2000</v>
      </c>
      <c r="C56">
        <f t="shared" si="17"/>
        <v>0</v>
      </c>
      <c r="D56">
        <f t="shared" si="18"/>
        <v>0</v>
      </c>
      <c r="E56">
        <f t="shared" si="19"/>
        <v>0</v>
      </c>
      <c r="F56">
        <f t="shared" si="20"/>
        <v>0</v>
      </c>
      <c r="G56">
        <f t="shared" si="21"/>
        <v>0</v>
      </c>
      <c r="H56">
        <f t="shared" si="22"/>
        <v>0</v>
      </c>
      <c r="I56">
        <f t="shared" si="23"/>
        <v>0</v>
      </c>
      <c r="J56">
        <f t="shared" si="24"/>
        <v>0</v>
      </c>
      <c r="M56" s="3" t="str">
        <f t="shared" si="25"/>
        <v/>
      </c>
      <c r="N56" s="3">
        <f t="shared" si="26"/>
        <v>57</v>
      </c>
      <c r="O56" s="3" t="str">
        <f t="shared" si="27"/>
        <v/>
      </c>
      <c r="P56" s="3" t="str">
        <f t="shared" si="28"/>
        <v/>
      </c>
      <c r="Q56" s="3" t="str">
        <f t="shared" si="29"/>
        <v/>
      </c>
      <c r="R56" s="3" t="str">
        <f t="shared" si="30"/>
        <v/>
      </c>
      <c r="S56" s="3" t="str">
        <f t="shared" si="31"/>
        <v/>
      </c>
      <c r="T56" s="3" t="str">
        <f t="shared" si="32"/>
        <v/>
      </c>
      <c r="U56" s="3" t="str">
        <f t="shared" si="33"/>
        <v/>
      </c>
      <c r="V56" s="3" t="str">
        <f t="shared" si="34"/>
        <v/>
      </c>
      <c r="Z56" s="20">
        <f>Qualifikation!AD57</f>
        <v>54</v>
      </c>
      <c r="AA56" s="21" t="str">
        <f>Qualifikation!AE57</f>
        <v>Ketterer</v>
      </c>
      <c r="AB56" s="21" t="str">
        <f>Qualifikation!AF57</f>
        <v>Gottfried</v>
      </c>
      <c r="AC56" s="21" t="str">
        <f>Qualifikation!AG57</f>
        <v>Daddev</v>
      </c>
      <c r="AD56" s="27">
        <v>1</v>
      </c>
      <c r="AE56">
        <f>IFERROR(VLOOKUP(1000,$A56:Z56,26,FALSE),"")</f>
        <v>54</v>
      </c>
      <c r="AF56" s="20">
        <f t="shared" si="80"/>
        <v>57</v>
      </c>
      <c r="AG56" s="21" t="str">
        <f t="shared" si="35"/>
        <v>Wehrle</v>
      </c>
      <c r="AH56" s="21" t="str">
        <f t="shared" si="81"/>
        <v>Stefan</v>
      </c>
      <c r="AI56" s="21" t="str">
        <f t="shared" si="36"/>
        <v xml:space="preserve"> </v>
      </c>
      <c r="AJ56" s="27">
        <v>2</v>
      </c>
      <c r="AK56" t="str">
        <f>IFERROR(VLOOKUP(1000,$B56:AF56,31,FALSE),"")</f>
        <v/>
      </c>
      <c r="AL56" s="20" t="str">
        <f t="shared" si="82"/>
        <v/>
      </c>
      <c r="AM56" s="21" t="str">
        <f t="shared" si="37"/>
        <v/>
      </c>
      <c r="AN56" s="21" t="str">
        <f t="shared" si="83"/>
        <v/>
      </c>
      <c r="AO56" s="21" t="str">
        <f t="shared" si="38"/>
        <v/>
      </c>
      <c r="AP56" s="27"/>
      <c r="AQ56" t="str">
        <f t="shared" si="39"/>
        <v/>
      </c>
      <c r="AR56" s="20" t="str">
        <f t="shared" si="84"/>
        <v/>
      </c>
      <c r="AS56" s="21" t="str">
        <f t="shared" si="85"/>
        <v/>
      </c>
      <c r="AT56" s="21" t="str">
        <f t="shared" si="86"/>
        <v/>
      </c>
      <c r="AU56" s="21" t="str">
        <f t="shared" si="76"/>
        <v/>
      </c>
      <c r="AV56" s="27"/>
      <c r="AW56" t="str">
        <f t="shared" si="40"/>
        <v/>
      </c>
      <c r="AX56" t="str">
        <f t="shared" si="41"/>
        <v/>
      </c>
      <c r="AY56" t="str">
        <f t="shared" si="77"/>
        <v/>
      </c>
      <c r="AZ56" t="str">
        <f t="shared" si="42"/>
        <v/>
      </c>
      <c r="BA56" t="str">
        <f t="shared" si="78"/>
        <v/>
      </c>
      <c r="BB56" s="28"/>
      <c r="BC56" t="str">
        <f t="shared" si="43"/>
        <v/>
      </c>
      <c r="BD56" s="20" t="str">
        <f t="shared" si="87"/>
        <v/>
      </c>
      <c r="BE56" s="21" t="str">
        <f t="shared" si="44"/>
        <v/>
      </c>
      <c r="BF56" s="21" t="str">
        <f t="shared" si="45"/>
        <v/>
      </c>
      <c r="BG56" s="21" t="str">
        <f t="shared" si="46"/>
        <v/>
      </c>
      <c r="BH56" s="27"/>
      <c r="BI56" t="str">
        <f t="shared" si="47"/>
        <v/>
      </c>
      <c r="BJ56" t="str">
        <f t="shared" si="88"/>
        <v/>
      </c>
      <c r="BK56" t="str">
        <f t="shared" si="48"/>
        <v/>
      </c>
      <c r="BL56" t="str">
        <f t="shared" si="49"/>
        <v/>
      </c>
      <c r="BM56" t="str">
        <f t="shared" si="50"/>
        <v/>
      </c>
      <c r="BN56" s="28"/>
      <c r="BO56" t="str">
        <f t="shared" si="51"/>
        <v/>
      </c>
      <c r="BP56" s="20" t="str">
        <f t="shared" si="89"/>
        <v/>
      </c>
      <c r="BQ56" s="21" t="str">
        <f t="shared" si="52"/>
        <v/>
      </c>
      <c r="BR56" s="21" t="str">
        <f t="shared" si="53"/>
        <v/>
      </c>
      <c r="BS56" s="21" t="str">
        <f t="shared" si="54"/>
        <v/>
      </c>
      <c r="BT56" s="27"/>
      <c r="BU56" t="str">
        <f t="shared" si="55"/>
        <v/>
      </c>
      <c r="BV56" t="str">
        <f t="shared" si="90"/>
        <v/>
      </c>
      <c r="BW56" t="str">
        <f t="shared" si="56"/>
        <v/>
      </c>
      <c r="BX56" t="str">
        <f t="shared" si="57"/>
        <v/>
      </c>
      <c r="BY56" t="str">
        <f t="shared" si="58"/>
        <v/>
      </c>
      <c r="BZ56" s="28"/>
      <c r="CA56" t="str">
        <f t="shared" si="59"/>
        <v/>
      </c>
      <c r="CB56" s="20" t="str">
        <f t="shared" si="60"/>
        <v/>
      </c>
      <c r="CC56" s="21" t="str">
        <f t="shared" si="61"/>
        <v/>
      </c>
      <c r="CD56" s="21" t="str">
        <f t="shared" si="62"/>
        <v/>
      </c>
      <c r="CE56" s="21" t="str">
        <f t="shared" si="63"/>
        <v/>
      </c>
      <c r="CF56" s="27"/>
      <c r="CI56" s="3">
        <v>53</v>
      </c>
      <c r="CJ56" s="3">
        <f t="shared" si="91"/>
        <v>32</v>
      </c>
      <c r="CK56" s="3" t="str">
        <f t="shared" si="92"/>
        <v>Hettich</v>
      </c>
      <c r="CL56" s="3" t="str">
        <f t="shared" si="93"/>
        <v>Andreas</v>
      </c>
      <c r="CM56" s="3" t="str">
        <f>VLOOKUP(CJ56,Anmeldung!$A$5:$E$204,5,FALSE)</f>
        <v>Ski</v>
      </c>
      <c r="CO56" s="63" t="str">
        <f>VLOOKUP(CJ56,Anmeldung!$A$5:$E$204,5,FALSE)</f>
        <v>Ski</v>
      </c>
      <c r="CP56" s="3">
        <f t="shared" si="64"/>
        <v>32</v>
      </c>
      <c r="CQ56" s="64">
        <f t="shared" si="65"/>
        <v>32</v>
      </c>
      <c r="CR56" s="65" t="str">
        <f t="shared" si="66"/>
        <v/>
      </c>
      <c r="CS56">
        <f t="shared" si="94"/>
        <v>53</v>
      </c>
      <c r="CT56">
        <f t="shared" si="67"/>
        <v>43</v>
      </c>
      <c r="CU56" t="str">
        <f t="shared" si="68"/>
        <v/>
      </c>
      <c r="CV56" t="str">
        <f t="shared" si="79"/>
        <v/>
      </c>
      <c r="CW56" t="str">
        <f t="shared" si="69"/>
        <v/>
      </c>
      <c r="CZ56" s="3">
        <v>53</v>
      </c>
      <c r="DA56" s="3" t="str">
        <f t="shared" si="70"/>
        <v/>
      </c>
      <c r="DB56" s="3" t="str">
        <f t="shared" si="71"/>
        <v/>
      </c>
      <c r="DC56" s="3" t="str">
        <f t="shared" si="72"/>
        <v/>
      </c>
      <c r="DF56" s="3">
        <v>53</v>
      </c>
      <c r="DG56" s="3" t="str">
        <f t="shared" si="73"/>
        <v/>
      </c>
      <c r="DH56" s="3" t="str">
        <f t="shared" si="74"/>
        <v/>
      </c>
      <c r="DI56" s="3" t="str">
        <f t="shared" si="75"/>
        <v/>
      </c>
    </row>
    <row r="57" spans="1:113" x14ac:dyDescent="0.3">
      <c r="A57">
        <f t="shared" si="15"/>
        <v>1000</v>
      </c>
      <c r="B57">
        <f t="shared" si="16"/>
        <v>1000</v>
      </c>
      <c r="C57">
        <f t="shared" si="17"/>
        <v>0</v>
      </c>
      <c r="D57">
        <f t="shared" si="18"/>
        <v>0</v>
      </c>
      <c r="E57">
        <f t="shared" si="19"/>
        <v>0</v>
      </c>
      <c r="F57">
        <f t="shared" si="20"/>
        <v>0</v>
      </c>
      <c r="G57">
        <f t="shared" si="21"/>
        <v>0</v>
      </c>
      <c r="H57">
        <f t="shared" si="22"/>
        <v>0</v>
      </c>
      <c r="I57">
        <f t="shared" si="23"/>
        <v>0</v>
      </c>
      <c r="J57">
        <f t="shared" si="24"/>
        <v>0</v>
      </c>
      <c r="M57" s="3" t="str">
        <f t="shared" si="25"/>
        <v/>
      </c>
      <c r="N57" s="3" t="str">
        <f t="shared" si="26"/>
        <v/>
      </c>
      <c r="O57" s="3" t="str">
        <f t="shared" si="27"/>
        <v/>
      </c>
      <c r="P57" s="3" t="str">
        <f t="shared" si="28"/>
        <v/>
      </c>
      <c r="Q57" s="3" t="str">
        <f t="shared" si="29"/>
        <v/>
      </c>
      <c r="R57" s="3" t="str">
        <f t="shared" si="30"/>
        <v/>
      </c>
      <c r="S57" s="3" t="str">
        <f t="shared" si="31"/>
        <v/>
      </c>
      <c r="T57" s="3" t="str">
        <f t="shared" si="32"/>
        <v/>
      </c>
      <c r="U57" s="3" t="str">
        <f t="shared" si="33"/>
        <v/>
      </c>
      <c r="V57" s="3" t="str">
        <f t="shared" si="34"/>
        <v/>
      </c>
      <c r="Z57" s="20">
        <f>Qualifikation!AD58</f>
        <v>55</v>
      </c>
      <c r="AA57" s="21" t="str">
        <f>Qualifikation!AE58</f>
        <v>Dold</v>
      </c>
      <c r="AB57" s="21" t="str">
        <f>Qualifikation!AF58</f>
        <v>Florian</v>
      </c>
      <c r="AC57" s="21" t="str">
        <f>Qualifikation!AG58</f>
        <v xml:space="preserve"> </v>
      </c>
      <c r="AD57" s="27">
        <v>1</v>
      </c>
      <c r="AE57">
        <f>IFERROR(VLOOKUP(1000,$A57:Z57,26,FALSE),"")</f>
        <v>55</v>
      </c>
      <c r="AF57" s="20">
        <f t="shared" si="80"/>
        <v>58</v>
      </c>
      <c r="AG57" s="21" t="str">
        <f t="shared" si="35"/>
        <v>Hoch</v>
      </c>
      <c r="AH57" s="21" t="str">
        <f t="shared" si="81"/>
        <v>Manuel</v>
      </c>
      <c r="AI57" s="21" t="str">
        <f t="shared" si="36"/>
        <v xml:space="preserve"> </v>
      </c>
      <c r="AJ57" s="27">
        <v>1</v>
      </c>
      <c r="AK57">
        <f>IFERROR(VLOOKUP(1000,$B57:AF57,31,FALSE),"")</f>
        <v>58</v>
      </c>
      <c r="AL57" s="20" t="str">
        <f t="shared" si="82"/>
        <v/>
      </c>
      <c r="AM57" s="21" t="str">
        <f t="shared" si="37"/>
        <v/>
      </c>
      <c r="AN57" s="21" t="str">
        <f t="shared" si="83"/>
        <v/>
      </c>
      <c r="AO57" s="21" t="str">
        <f t="shared" si="38"/>
        <v/>
      </c>
      <c r="AP57" s="27"/>
      <c r="AQ57" t="str">
        <f t="shared" si="39"/>
        <v/>
      </c>
      <c r="AR57" s="20" t="str">
        <f t="shared" si="84"/>
        <v/>
      </c>
      <c r="AS57" s="21" t="str">
        <f t="shared" si="85"/>
        <v/>
      </c>
      <c r="AT57" s="21" t="str">
        <f t="shared" si="86"/>
        <v/>
      </c>
      <c r="AU57" s="21" t="str">
        <f t="shared" si="76"/>
        <v/>
      </c>
      <c r="AV57" s="27"/>
      <c r="AW57" t="str">
        <f t="shared" si="40"/>
        <v/>
      </c>
      <c r="AX57" t="str">
        <f t="shared" si="41"/>
        <v/>
      </c>
      <c r="AY57" t="str">
        <f t="shared" si="77"/>
        <v/>
      </c>
      <c r="AZ57" t="str">
        <f t="shared" si="42"/>
        <v/>
      </c>
      <c r="BA57" t="str">
        <f t="shared" si="78"/>
        <v/>
      </c>
      <c r="BB57" s="28"/>
      <c r="BC57" t="str">
        <f t="shared" si="43"/>
        <v/>
      </c>
      <c r="BD57" s="20" t="str">
        <f t="shared" si="87"/>
        <v/>
      </c>
      <c r="BE57" s="21" t="str">
        <f t="shared" si="44"/>
        <v/>
      </c>
      <c r="BF57" s="21" t="str">
        <f t="shared" si="45"/>
        <v/>
      </c>
      <c r="BG57" s="21" t="str">
        <f t="shared" si="46"/>
        <v/>
      </c>
      <c r="BH57" s="27"/>
      <c r="BI57" t="str">
        <f t="shared" si="47"/>
        <v/>
      </c>
      <c r="BJ57" t="str">
        <f t="shared" si="88"/>
        <v/>
      </c>
      <c r="BK57" t="str">
        <f t="shared" si="48"/>
        <v/>
      </c>
      <c r="BL57" t="str">
        <f t="shared" si="49"/>
        <v/>
      </c>
      <c r="BM57" t="str">
        <f t="shared" si="50"/>
        <v/>
      </c>
      <c r="BN57" s="28"/>
      <c r="BO57" t="str">
        <f t="shared" si="51"/>
        <v/>
      </c>
      <c r="BP57" s="20" t="str">
        <f t="shared" si="89"/>
        <v/>
      </c>
      <c r="BQ57" s="21" t="str">
        <f t="shared" si="52"/>
        <v/>
      </c>
      <c r="BR57" s="21" t="str">
        <f t="shared" si="53"/>
        <v/>
      </c>
      <c r="BS57" s="21" t="str">
        <f t="shared" si="54"/>
        <v/>
      </c>
      <c r="BT57" s="27"/>
      <c r="BU57" t="str">
        <f t="shared" si="55"/>
        <v/>
      </c>
      <c r="BV57" t="str">
        <f t="shared" si="90"/>
        <v/>
      </c>
      <c r="BW57" t="str">
        <f t="shared" si="56"/>
        <v/>
      </c>
      <c r="BX57" t="str">
        <f t="shared" si="57"/>
        <v/>
      </c>
      <c r="BY57" t="str">
        <f t="shared" si="58"/>
        <v/>
      </c>
      <c r="BZ57" s="28"/>
      <c r="CA57" t="str">
        <f t="shared" si="59"/>
        <v/>
      </c>
      <c r="CB57" s="20" t="str">
        <f t="shared" si="60"/>
        <v/>
      </c>
      <c r="CC57" s="21" t="str">
        <f t="shared" si="61"/>
        <v/>
      </c>
      <c r="CD57" s="21" t="str">
        <f t="shared" si="62"/>
        <v/>
      </c>
      <c r="CE57" s="21" t="str">
        <f t="shared" si="63"/>
        <v/>
      </c>
      <c r="CF57" s="27"/>
      <c r="CI57" s="3">
        <v>54</v>
      </c>
      <c r="CJ57" s="3">
        <f t="shared" si="91"/>
        <v>35</v>
      </c>
      <c r="CK57" s="3" t="str">
        <f t="shared" si="92"/>
        <v>Hackenjos</v>
      </c>
      <c r="CL57" s="3" t="str">
        <f t="shared" si="93"/>
        <v>Timo</v>
      </c>
      <c r="CM57" s="3" t="str">
        <f>VLOOKUP(CJ57,Anmeldung!$A$5:$E$204,5,FALSE)</f>
        <v>Snowboard</v>
      </c>
      <c r="CO57" s="63" t="str">
        <f>VLOOKUP(CJ57,Anmeldung!$A$5:$E$204,5,FALSE)</f>
        <v>Snowboard</v>
      </c>
      <c r="CP57" s="3">
        <f t="shared" si="64"/>
        <v>35</v>
      </c>
      <c r="CQ57" s="64" t="str">
        <f t="shared" si="65"/>
        <v/>
      </c>
      <c r="CR57" s="65">
        <f t="shared" si="66"/>
        <v>35</v>
      </c>
      <c r="CS57">
        <f t="shared" si="94"/>
        <v>54</v>
      </c>
      <c r="CT57" t="str">
        <f t="shared" si="67"/>
        <v/>
      </c>
      <c r="CU57" t="str">
        <f t="shared" si="68"/>
        <v/>
      </c>
      <c r="CV57">
        <f t="shared" si="79"/>
        <v>44</v>
      </c>
      <c r="CW57" t="str">
        <f t="shared" si="69"/>
        <v/>
      </c>
      <c r="CZ57" s="3">
        <v>54</v>
      </c>
      <c r="DA57" s="3" t="str">
        <f t="shared" si="70"/>
        <v/>
      </c>
      <c r="DB57" s="3" t="str">
        <f t="shared" si="71"/>
        <v/>
      </c>
      <c r="DC57" s="3" t="str">
        <f t="shared" si="72"/>
        <v/>
      </c>
      <c r="DF57" s="3">
        <v>54</v>
      </c>
      <c r="DG57" s="3" t="str">
        <f t="shared" si="73"/>
        <v/>
      </c>
      <c r="DH57" s="3" t="str">
        <f t="shared" si="74"/>
        <v/>
      </c>
      <c r="DI57" s="3" t="str">
        <f t="shared" si="75"/>
        <v/>
      </c>
    </row>
    <row r="58" spans="1:113" x14ac:dyDescent="0.3">
      <c r="A58">
        <f t="shared" si="15"/>
        <v>1000</v>
      </c>
      <c r="B58">
        <f t="shared" si="16"/>
        <v>1000</v>
      </c>
      <c r="C58">
        <f t="shared" si="17"/>
        <v>0</v>
      </c>
      <c r="D58">
        <f t="shared" si="18"/>
        <v>0</v>
      </c>
      <c r="E58">
        <f t="shared" si="19"/>
        <v>0</v>
      </c>
      <c r="F58">
        <f t="shared" si="20"/>
        <v>0</v>
      </c>
      <c r="G58">
        <f t="shared" si="21"/>
        <v>0</v>
      </c>
      <c r="H58">
        <f t="shared" si="22"/>
        <v>0</v>
      </c>
      <c r="I58">
        <f t="shared" si="23"/>
        <v>0</v>
      </c>
      <c r="J58">
        <f t="shared" si="24"/>
        <v>0</v>
      </c>
      <c r="M58" s="3" t="str">
        <f t="shared" si="25"/>
        <v/>
      </c>
      <c r="N58" s="3" t="str">
        <f t="shared" si="26"/>
        <v/>
      </c>
      <c r="O58" s="3" t="str">
        <f t="shared" si="27"/>
        <v/>
      </c>
      <c r="P58" s="3" t="str">
        <f t="shared" si="28"/>
        <v/>
      </c>
      <c r="Q58" s="3" t="str">
        <f t="shared" si="29"/>
        <v/>
      </c>
      <c r="R58" s="3" t="str">
        <f t="shared" si="30"/>
        <v/>
      </c>
      <c r="S58" s="3" t="str">
        <f t="shared" si="31"/>
        <v/>
      </c>
      <c r="T58" s="3" t="str">
        <f t="shared" si="32"/>
        <v/>
      </c>
      <c r="U58" s="3" t="str">
        <f t="shared" si="33"/>
        <v/>
      </c>
      <c r="V58" s="3" t="str">
        <f t="shared" si="34"/>
        <v/>
      </c>
      <c r="Z58" s="20">
        <f>Qualifikation!AD59</f>
        <v>56</v>
      </c>
      <c r="AA58" s="21" t="str">
        <f>Qualifikation!AE59</f>
        <v>Ketterer</v>
      </c>
      <c r="AB58" s="21" t="str">
        <f>Qualifikation!AF59</f>
        <v>Andreas</v>
      </c>
      <c r="AC58" s="21" t="str">
        <f>Qualifikation!AG59</f>
        <v xml:space="preserve"> </v>
      </c>
      <c r="AD58" s="27">
        <v>1</v>
      </c>
      <c r="AE58">
        <f>IFERROR(VLOOKUP(1000,$A58:Z58,26,FALSE),"")</f>
        <v>56</v>
      </c>
      <c r="AF58" s="20">
        <f t="shared" si="80"/>
        <v>59</v>
      </c>
      <c r="AG58" s="21" t="str">
        <f t="shared" si="35"/>
        <v>Maucher</v>
      </c>
      <c r="AH58" s="21" t="str">
        <f t="shared" si="81"/>
        <v>Florian</v>
      </c>
      <c r="AI58" s="21" t="str">
        <f t="shared" si="36"/>
        <v>Mo</v>
      </c>
      <c r="AJ58" s="27">
        <v>1</v>
      </c>
      <c r="AK58">
        <f>IFERROR(VLOOKUP(1000,$B58:AF58,31,FALSE),"")</f>
        <v>59</v>
      </c>
      <c r="AL58" s="20" t="str">
        <f t="shared" si="82"/>
        <v/>
      </c>
      <c r="AM58" s="21" t="str">
        <f t="shared" si="37"/>
        <v/>
      </c>
      <c r="AN58" s="21" t="str">
        <f t="shared" si="83"/>
        <v/>
      </c>
      <c r="AO58" s="21" t="str">
        <f t="shared" si="38"/>
        <v/>
      </c>
      <c r="AP58" s="27"/>
      <c r="AQ58" t="str">
        <f t="shared" si="39"/>
        <v/>
      </c>
      <c r="AR58" s="20" t="str">
        <f t="shared" si="84"/>
        <v/>
      </c>
      <c r="AS58" s="21" t="str">
        <f t="shared" si="85"/>
        <v/>
      </c>
      <c r="AT58" s="21" t="str">
        <f t="shared" si="86"/>
        <v/>
      </c>
      <c r="AU58" s="21" t="str">
        <f t="shared" si="76"/>
        <v/>
      </c>
      <c r="AV58" s="27"/>
      <c r="AW58" t="str">
        <f t="shared" si="40"/>
        <v/>
      </c>
      <c r="AX58" t="str">
        <f t="shared" si="41"/>
        <v/>
      </c>
      <c r="AY58" t="str">
        <f t="shared" si="77"/>
        <v/>
      </c>
      <c r="AZ58" t="str">
        <f t="shared" si="42"/>
        <v/>
      </c>
      <c r="BA58" t="str">
        <f t="shared" si="78"/>
        <v/>
      </c>
      <c r="BB58" s="28"/>
      <c r="BC58" t="str">
        <f t="shared" si="43"/>
        <v/>
      </c>
      <c r="BD58" s="20" t="str">
        <f t="shared" si="87"/>
        <v/>
      </c>
      <c r="BE58" s="21" t="str">
        <f t="shared" si="44"/>
        <v/>
      </c>
      <c r="BF58" s="21" t="str">
        <f t="shared" si="45"/>
        <v/>
      </c>
      <c r="BG58" s="21" t="str">
        <f t="shared" si="46"/>
        <v/>
      </c>
      <c r="BH58" s="27"/>
      <c r="BI58" t="str">
        <f t="shared" si="47"/>
        <v/>
      </c>
      <c r="BJ58" t="str">
        <f t="shared" si="88"/>
        <v/>
      </c>
      <c r="BK58" t="str">
        <f t="shared" si="48"/>
        <v/>
      </c>
      <c r="BL58" t="str">
        <f t="shared" si="49"/>
        <v/>
      </c>
      <c r="BM58" t="str">
        <f t="shared" si="50"/>
        <v/>
      </c>
      <c r="BN58" s="28"/>
      <c r="BO58" t="str">
        <f t="shared" si="51"/>
        <v/>
      </c>
      <c r="BP58" s="20" t="str">
        <f t="shared" si="89"/>
        <v/>
      </c>
      <c r="BQ58" s="21" t="str">
        <f t="shared" si="52"/>
        <v/>
      </c>
      <c r="BR58" s="21" t="str">
        <f t="shared" si="53"/>
        <v/>
      </c>
      <c r="BS58" s="21" t="str">
        <f t="shared" si="54"/>
        <v/>
      </c>
      <c r="BT58" s="27"/>
      <c r="BU58" t="str">
        <f t="shared" si="55"/>
        <v/>
      </c>
      <c r="BV58" t="str">
        <f t="shared" si="90"/>
        <v/>
      </c>
      <c r="BW58" t="str">
        <f t="shared" si="56"/>
        <v/>
      </c>
      <c r="BX58" t="str">
        <f t="shared" si="57"/>
        <v/>
      </c>
      <c r="BY58" t="str">
        <f t="shared" si="58"/>
        <v/>
      </c>
      <c r="BZ58" s="28"/>
      <c r="CA58" t="str">
        <f t="shared" si="59"/>
        <v/>
      </c>
      <c r="CB58" s="20" t="str">
        <f t="shared" si="60"/>
        <v/>
      </c>
      <c r="CC58" s="21" t="str">
        <f t="shared" si="61"/>
        <v/>
      </c>
      <c r="CD58" s="21" t="str">
        <f t="shared" si="62"/>
        <v/>
      </c>
      <c r="CE58" s="21" t="str">
        <f t="shared" si="63"/>
        <v/>
      </c>
      <c r="CF58" s="27"/>
      <c r="CI58" s="3">
        <v>55</v>
      </c>
      <c r="CJ58" s="3">
        <f t="shared" si="91"/>
        <v>36</v>
      </c>
      <c r="CK58" s="3" t="str">
        <f t="shared" si="92"/>
        <v>Schonz</v>
      </c>
      <c r="CL58" s="3" t="str">
        <f t="shared" si="93"/>
        <v>Manuel</v>
      </c>
      <c r="CM58" s="3" t="str">
        <f>VLOOKUP(CJ58,Anmeldung!$A$5:$E$204,5,FALSE)</f>
        <v>Snowboard</v>
      </c>
      <c r="CO58" s="63" t="str">
        <f>VLOOKUP(CJ58,Anmeldung!$A$5:$E$204,5,FALSE)</f>
        <v>Snowboard</v>
      </c>
      <c r="CP58" s="3">
        <f t="shared" si="64"/>
        <v>36</v>
      </c>
      <c r="CQ58" s="64" t="str">
        <f t="shared" si="65"/>
        <v/>
      </c>
      <c r="CR58" s="65">
        <f t="shared" si="66"/>
        <v>36</v>
      </c>
      <c r="CS58">
        <f t="shared" si="94"/>
        <v>55</v>
      </c>
      <c r="CT58" t="str">
        <f t="shared" si="67"/>
        <v/>
      </c>
      <c r="CU58" t="str">
        <f t="shared" si="68"/>
        <v/>
      </c>
      <c r="CV58">
        <f t="shared" si="79"/>
        <v>23</v>
      </c>
      <c r="CW58" t="str">
        <f t="shared" si="69"/>
        <v/>
      </c>
      <c r="CZ58" s="3">
        <v>55</v>
      </c>
      <c r="DA58" s="3" t="str">
        <f t="shared" si="70"/>
        <v/>
      </c>
      <c r="DB58" s="3" t="str">
        <f t="shared" si="71"/>
        <v/>
      </c>
      <c r="DC58" s="3" t="str">
        <f t="shared" si="72"/>
        <v/>
      </c>
      <c r="DF58" s="3">
        <v>55</v>
      </c>
      <c r="DG58" s="3" t="str">
        <f t="shared" si="73"/>
        <v/>
      </c>
      <c r="DH58" s="3" t="str">
        <f t="shared" si="74"/>
        <v/>
      </c>
      <c r="DI58" s="3" t="str">
        <f t="shared" si="75"/>
        <v/>
      </c>
    </row>
    <row r="59" spans="1:113" x14ac:dyDescent="0.3">
      <c r="A59">
        <f t="shared" si="15"/>
        <v>1000</v>
      </c>
      <c r="B59">
        <f t="shared" si="16"/>
        <v>1000</v>
      </c>
      <c r="C59">
        <f t="shared" si="17"/>
        <v>0</v>
      </c>
      <c r="D59">
        <f t="shared" si="18"/>
        <v>0</v>
      </c>
      <c r="E59">
        <f t="shared" si="19"/>
        <v>0</v>
      </c>
      <c r="F59">
        <f t="shared" si="20"/>
        <v>0</v>
      </c>
      <c r="G59">
        <f t="shared" si="21"/>
        <v>0</v>
      </c>
      <c r="H59">
        <f t="shared" si="22"/>
        <v>0</v>
      </c>
      <c r="I59">
        <f t="shared" si="23"/>
        <v>0</v>
      </c>
      <c r="J59">
        <f t="shared" si="24"/>
        <v>0</v>
      </c>
      <c r="M59" s="3" t="str">
        <f t="shared" si="25"/>
        <v/>
      </c>
      <c r="N59" s="3" t="str">
        <f t="shared" si="26"/>
        <v/>
      </c>
      <c r="O59" s="3" t="str">
        <f t="shared" si="27"/>
        <v/>
      </c>
      <c r="P59" s="3" t="str">
        <f t="shared" si="28"/>
        <v/>
      </c>
      <c r="Q59" s="3" t="str">
        <f t="shared" si="29"/>
        <v/>
      </c>
      <c r="R59" s="3" t="str">
        <f t="shared" si="30"/>
        <v/>
      </c>
      <c r="S59" s="3" t="str">
        <f t="shared" si="31"/>
        <v/>
      </c>
      <c r="T59" s="3" t="str">
        <f t="shared" si="32"/>
        <v/>
      </c>
      <c r="U59" s="3" t="str">
        <f t="shared" si="33"/>
        <v/>
      </c>
      <c r="V59" s="3" t="str">
        <f t="shared" si="34"/>
        <v/>
      </c>
      <c r="Z59" s="20">
        <f>Qualifikation!AD60</f>
        <v>57</v>
      </c>
      <c r="AA59" s="21" t="str">
        <f>Qualifikation!AE60</f>
        <v>Wehrle</v>
      </c>
      <c r="AB59" s="21" t="str">
        <f>Qualifikation!AF60</f>
        <v>Stefan</v>
      </c>
      <c r="AC59" s="21" t="str">
        <f>Qualifikation!AG60</f>
        <v xml:space="preserve"> </v>
      </c>
      <c r="AD59" s="27">
        <v>1</v>
      </c>
      <c r="AE59">
        <f>IFERROR(VLOOKUP(1000,$A59:Z59,26,FALSE),"")</f>
        <v>57</v>
      </c>
      <c r="AF59" s="20">
        <f t="shared" si="80"/>
        <v>60</v>
      </c>
      <c r="AG59" s="21" t="str">
        <f t="shared" si="35"/>
        <v>Burger</v>
      </c>
      <c r="AH59" s="21" t="str">
        <f t="shared" si="81"/>
        <v>Marco</v>
      </c>
      <c r="AI59" s="21" t="str">
        <f t="shared" si="36"/>
        <v xml:space="preserve"> </v>
      </c>
      <c r="AJ59" s="27">
        <v>1</v>
      </c>
      <c r="AK59">
        <f>IFERROR(VLOOKUP(1000,$B59:AF59,31,FALSE),"")</f>
        <v>60</v>
      </c>
      <c r="AL59" s="20" t="str">
        <f t="shared" si="82"/>
        <v/>
      </c>
      <c r="AM59" s="21" t="str">
        <f t="shared" si="37"/>
        <v/>
      </c>
      <c r="AN59" s="21" t="str">
        <f t="shared" si="83"/>
        <v/>
      </c>
      <c r="AO59" s="21" t="str">
        <f t="shared" si="38"/>
        <v/>
      </c>
      <c r="AP59" s="27"/>
      <c r="AQ59" t="str">
        <f t="shared" si="39"/>
        <v/>
      </c>
      <c r="AR59" s="20" t="str">
        <f t="shared" si="84"/>
        <v/>
      </c>
      <c r="AS59" s="21" t="str">
        <f t="shared" si="85"/>
        <v/>
      </c>
      <c r="AT59" s="21" t="str">
        <f t="shared" si="86"/>
        <v/>
      </c>
      <c r="AU59" s="21" t="str">
        <f t="shared" si="76"/>
        <v/>
      </c>
      <c r="AV59" s="27"/>
      <c r="AW59" t="str">
        <f t="shared" si="40"/>
        <v/>
      </c>
      <c r="AX59" t="str">
        <f t="shared" si="41"/>
        <v/>
      </c>
      <c r="AY59" t="str">
        <f t="shared" si="77"/>
        <v/>
      </c>
      <c r="AZ59" t="str">
        <f t="shared" si="42"/>
        <v/>
      </c>
      <c r="BA59" t="str">
        <f t="shared" si="78"/>
        <v/>
      </c>
      <c r="BB59" s="28"/>
      <c r="BC59" t="str">
        <f t="shared" si="43"/>
        <v/>
      </c>
      <c r="BD59" s="20" t="str">
        <f t="shared" si="87"/>
        <v/>
      </c>
      <c r="BE59" s="21" t="str">
        <f t="shared" si="44"/>
        <v/>
      </c>
      <c r="BF59" s="21" t="str">
        <f t="shared" si="45"/>
        <v/>
      </c>
      <c r="BG59" s="21" t="str">
        <f t="shared" si="46"/>
        <v/>
      </c>
      <c r="BH59" s="27"/>
      <c r="BI59" t="str">
        <f t="shared" si="47"/>
        <v/>
      </c>
      <c r="BJ59" t="str">
        <f t="shared" si="88"/>
        <v/>
      </c>
      <c r="BK59" t="str">
        <f t="shared" si="48"/>
        <v/>
      </c>
      <c r="BL59" t="str">
        <f t="shared" si="49"/>
        <v/>
      </c>
      <c r="BM59" t="str">
        <f t="shared" si="50"/>
        <v/>
      </c>
      <c r="BN59" s="28"/>
      <c r="BO59" t="str">
        <f t="shared" si="51"/>
        <v/>
      </c>
      <c r="BP59" s="20" t="str">
        <f t="shared" si="89"/>
        <v/>
      </c>
      <c r="BQ59" s="21" t="str">
        <f t="shared" si="52"/>
        <v/>
      </c>
      <c r="BR59" s="21" t="str">
        <f t="shared" si="53"/>
        <v/>
      </c>
      <c r="BS59" s="21" t="str">
        <f t="shared" si="54"/>
        <v/>
      </c>
      <c r="BT59" s="27"/>
      <c r="BU59" t="str">
        <f t="shared" si="55"/>
        <v/>
      </c>
      <c r="BV59" t="str">
        <f t="shared" si="90"/>
        <v/>
      </c>
      <c r="BW59" t="str">
        <f t="shared" si="56"/>
        <v/>
      </c>
      <c r="BX59" t="str">
        <f t="shared" si="57"/>
        <v/>
      </c>
      <c r="BY59" t="str">
        <f t="shared" si="58"/>
        <v/>
      </c>
      <c r="BZ59" s="28"/>
      <c r="CA59" t="str">
        <f t="shared" si="59"/>
        <v/>
      </c>
      <c r="CB59" s="20" t="str">
        <f t="shared" si="60"/>
        <v/>
      </c>
      <c r="CC59" s="21" t="str">
        <f t="shared" si="61"/>
        <v/>
      </c>
      <c r="CD59" s="21" t="str">
        <f t="shared" si="62"/>
        <v/>
      </c>
      <c r="CE59" s="21" t="str">
        <f t="shared" si="63"/>
        <v/>
      </c>
      <c r="CF59" s="27"/>
      <c r="CI59" s="3">
        <v>56</v>
      </c>
      <c r="CJ59" s="3">
        <f t="shared" si="91"/>
        <v>40</v>
      </c>
      <c r="CK59" s="3" t="str">
        <f t="shared" si="92"/>
        <v>Meißner</v>
      </c>
      <c r="CL59" s="3" t="str">
        <f t="shared" si="93"/>
        <v>Simon</v>
      </c>
      <c r="CM59" s="3" t="str">
        <f>VLOOKUP(CJ59,Anmeldung!$A$5:$E$204,5,FALSE)</f>
        <v>Snowboard</v>
      </c>
      <c r="CO59" s="63" t="str">
        <f>VLOOKUP(CJ59,Anmeldung!$A$5:$E$204,5,FALSE)</f>
        <v>Snowboard</v>
      </c>
      <c r="CP59" s="3">
        <f t="shared" si="64"/>
        <v>40</v>
      </c>
      <c r="CQ59" s="64" t="str">
        <f t="shared" si="65"/>
        <v/>
      </c>
      <c r="CR59" s="65">
        <f t="shared" si="66"/>
        <v>40</v>
      </c>
      <c r="CS59">
        <f t="shared" si="94"/>
        <v>56</v>
      </c>
      <c r="CT59">
        <f t="shared" si="67"/>
        <v>4</v>
      </c>
      <c r="CU59" t="str">
        <f t="shared" si="68"/>
        <v/>
      </c>
      <c r="CV59" t="str">
        <f t="shared" si="79"/>
        <v/>
      </c>
      <c r="CW59" t="str">
        <f t="shared" si="69"/>
        <v/>
      </c>
      <c r="CZ59" s="3">
        <v>56</v>
      </c>
      <c r="DA59" s="3" t="str">
        <f t="shared" si="70"/>
        <v/>
      </c>
      <c r="DB59" s="3" t="str">
        <f t="shared" si="71"/>
        <v/>
      </c>
      <c r="DC59" s="3" t="str">
        <f t="shared" si="72"/>
        <v/>
      </c>
      <c r="DF59" s="3">
        <v>56</v>
      </c>
      <c r="DG59" s="3" t="str">
        <f t="shared" si="73"/>
        <v/>
      </c>
      <c r="DH59" s="3" t="str">
        <f t="shared" si="74"/>
        <v/>
      </c>
      <c r="DI59" s="3" t="str">
        <f t="shared" si="75"/>
        <v/>
      </c>
    </row>
    <row r="60" spans="1:113" x14ac:dyDescent="0.3">
      <c r="A60">
        <f t="shared" si="15"/>
        <v>1000</v>
      </c>
      <c r="B60">
        <f t="shared" si="16"/>
        <v>1000</v>
      </c>
      <c r="C60">
        <f t="shared" si="17"/>
        <v>0</v>
      </c>
      <c r="D60">
        <f t="shared" si="18"/>
        <v>0</v>
      </c>
      <c r="E60">
        <f t="shared" si="19"/>
        <v>0</v>
      </c>
      <c r="F60">
        <f t="shared" si="20"/>
        <v>0</v>
      </c>
      <c r="G60">
        <f t="shared" si="21"/>
        <v>0</v>
      </c>
      <c r="H60">
        <f t="shared" si="22"/>
        <v>0</v>
      </c>
      <c r="I60">
        <f t="shared" si="23"/>
        <v>0</v>
      </c>
      <c r="J60">
        <f t="shared" si="24"/>
        <v>0</v>
      </c>
      <c r="M60" s="3" t="str">
        <f t="shared" si="25"/>
        <v/>
      </c>
      <c r="N60" s="3" t="str">
        <f t="shared" si="26"/>
        <v/>
      </c>
      <c r="O60" s="3" t="str">
        <f t="shared" si="27"/>
        <v/>
      </c>
      <c r="P60" s="3" t="str">
        <f t="shared" si="28"/>
        <v/>
      </c>
      <c r="Q60" s="3" t="str">
        <f t="shared" si="29"/>
        <v/>
      </c>
      <c r="R60" s="3" t="str">
        <f t="shared" si="30"/>
        <v/>
      </c>
      <c r="S60" s="3" t="str">
        <f t="shared" si="31"/>
        <v/>
      </c>
      <c r="T60" s="3" t="str">
        <f t="shared" si="32"/>
        <v/>
      </c>
      <c r="U60" s="3" t="str">
        <f t="shared" si="33"/>
        <v/>
      </c>
      <c r="V60" s="3" t="str">
        <f t="shared" si="34"/>
        <v/>
      </c>
      <c r="Z60" s="20">
        <f>Qualifikation!AD61</f>
        <v>58</v>
      </c>
      <c r="AA60" s="21" t="str">
        <f>Qualifikation!AE61</f>
        <v>Hoch</v>
      </c>
      <c r="AB60" s="21" t="str">
        <f>Qualifikation!AF61</f>
        <v>Manuel</v>
      </c>
      <c r="AC60" s="21" t="str">
        <f>Qualifikation!AG61</f>
        <v xml:space="preserve"> </v>
      </c>
      <c r="AD60" s="27">
        <v>1</v>
      </c>
      <c r="AE60">
        <f>IFERROR(VLOOKUP(1000,$A60:Z60,26,FALSE),"")</f>
        <v>58</v>
      </c>
      <c r="AF60" s="20">
        <f t="shared" si="80"/>
        <v>61</v>
      </c>
      <c r="AG60" s="21" t="str">
        <f t="shared" si="35"/>
        <v>Daehler</v>
      </c>
      <c r="AH60" s="21" t="str">
        <f t="shared" si="81"/>
        <v>Roger</v>
      </c>
      <c r="AI60" s="21" t="str">
        <f t="shared" si="36"/>
        <v xml:space="preserve"> </v>
      </c>
      <c r="AJ60" s="27">
        <v>1</v>
      </c>
      <c r="AK60">
        <f>IFERROR(VLOOKUP(1000,$B60:AF60,31,FALSE),"")</f>
        <v>61</v>
      </c>
      <c r="AL60" s="20" t="str">
        <f t="shared" si="82"/>
        <v/>
      </c>
      <c r="AM60" s="21" t="str">
        <f t="shared" si="37"/>
        <v/>
      </c>
      <c r="AN60" s="21" t="str">
        <f t="shared" si="83"/>
        <v/>
      </c>
      <c r="AO60" s="21" t="str">
        <f t="shared" si="38"/>
        <v/>
      </c>
      <c r="AP60" s="27"/>
      <c r="AQ60" t="str">
        <f t="shared" si="39"/>
        <v/>
      </c>
      <c r="AR60" s="20" t="str">
        <f t="shared" si="84"/>
        <v/>
      </c>
      <c r="AS60" s="21" t="str">
        <f t="shared" si="85"/>
        <v/>
      </c>
      <c r="AT60" s="21" t="str">
        <f t="shared" si="86"/>
        <v/>
      </c>
      <c r="AU60" s="21" t="str">
        <f t="shared" si="76"/>
        <v/>
      </c>
      <c r="AV60" s="27"/>
      <c r="AW60" t="str">
        <f t="shared" si="40"/>
        <v/>
      </c>
      <c r="AX60" t="str">
        <f t="shared" si="41"/>
        <v/>
      </c>
      <c r="AY60" t="str">
        <f t="shared" si="77"/>
        <v/>
      </c>
      <c r="AZ60" t="str">
        <f t="shared" si="42"/>
        <v/>
      </c>
      <c r="BA60" t="str">
        <f t="shared" si="78"/>
        <v/>
      </c>
      <c r="BB60" s="28"/>
      <c r="BC60" t="str">
        <f t="shared" si="43"/>
        <v/>
      </c>
      <c r="BD60" s="20" t="str">
        <f t="shared" si="87"/>
        <v/>
      </c>
      <c r="BE60" s="21" t="str">
        <f t="shared" si="44"/>
        <v/>
      </c>
      <c r="BF60" s="21" t="str">
        <f t="shared" si="45"/>
        <v/>
      </c>
      <c r="BG60" s="21" t="str">
        <f t="shared" si="46"/>
        <v/>
      </c>
      <c r="BH60" s="27"/>
      <c r="BI60" t="str">
        <f t="shared" si="47"/>
        <v/>
      </c>
      <c r="BJ60" t="str">
        <f t="shared" si="88"/>
        <v/>
      </c>
      <c r="BK60" t="str">
        <f t="shared" si="48"/>
        <v/>
      </c>
      <c r="BL60" t="str">
        <f t="shared" si="49"/>
        <v/>
      </c>
      <c r="BM60" t="str">
        <f t="shared" si="50"/>
        <v/>
      </c>
      <c r="BN60" s="28"/>
      <c r="BO60" t="str">
        <f t="shared" si="51"/>
        <v/>
      </c>
      <c r="BP60" s="20" t="str">
        <f t="shared" si="89"/>
        <v/>
      </c>
      <c r="BQ60" s="21" t="str">
        <f t="shared" si="52"/>
        <v/>
      </c>
      <c r="BR60" s="21" t="str">
        <f t="shared" si="53"/>
        <v/>
      </c>
      <c r="BS60" s="21" t="str">
        <f t="shared" si="54"/>
        <v/>
      </c>
      <c r="BT60" s="27"/>
      <c r="BU60" t="str">
        <f t="shared" si="55"/>
        <v/>
      </c>
      <c r="BV60" t="str">
        <f t="shared" si="90"/>
        <v/>
      </c>
      <c r="BW60" t="str">
        <f t="shared" si="56"/>
        <v/>
      </c>
      <c r="BX60" t="str">
        <f t="shared" si="57"/>
        <v/>
      </c>
      <c r="BY60" t="str">
        <f t="shared" si="58"/>
        <v/>
      </c>
      <c r="BZ60" s="28"/>
      <c r="CA60" t="str">
        <f t="shared" si="59"/>
        <v/>
      </c>
      <c r="CB60" s="20" t="str">
        <f t="shared" si="60"/>
        <v/>
      </c>
      <c r="CC60" s="21" t="str">
        <f t="shared" si="61"/>
        <v/>
      </c>
      <c r="CD60" s="21" t="str">
        <f t="shared" si="62"/>
        <v/>
      </c>
      <c r="CE60" s="21" t="str">
        <f t="shared" si="63"/>
        <v/>
      </c>
      <c r="CF60" s="27"/>
      <c r="CI60" s="3">
        <v>57</v>
      </c>
      <c r="CJ60" s="3">
        <f t="shared" si="91"/>
        <v>49</v>
      </c>
      <c r="CK60" s="3" t="str">
        <f t="shared" si="92"/>
        <v>Dante</v>
      </c>
      <c r="CL60" s="3" t="str">
        <f t="shared" si="93"/>
        <v>Johannes</v>
      </c>
      <c r="CM60" s="3" t="str">
        <f>VLOOKUP(CJ60,Anmeldung!$A$5:$E$204,5,FALSE)</f>
        <v>Snowboard</v>
      </c>
      <c r="CO60" s="63" t="str">
        <f>VLOOKUP(CJ60,Anmeldung!$A$5:$E$204,5,FALSE)</f>
        <v>Snowboard</v>
      </c>
      <c r="CP60" s="3">
        <f t="shared" si="64"/>
        <v>49</v>
      </c>
      <c r="CQ60" s="64" t="str">
        <f t="shared" si="65"/>
        <v/>
      </c>
      <c r="CR60" s="65">
        <f t="shared" si="66"/>
        <v>49</v>
      </c>
      <c r="CS60">
        <f t="shared" si="94"/>
        <v>57</v>
      </c>
      <c r="CT60" t="str">
        <f t="shared" si="67"/>
        <v/>
      </c>
      <c r="CU60" t="str">
        <f t="shared" si="68"/>
        <v/>
      </c>
      <c r="CV60">
        <f t="shared" si="79"/>
        <v>58</v>
      </c>
      <c r="CW60" t="str">
        <f t="shared" si="69"/>
        <v/>
      </c>
      <c r="CZ60" s="3">
        <v>57</v>
      </c>
      <c r="DA60" s="3" t="str">
        <f t="shared" si="70"/>
        <v/>
      </c>
      <c r="DB60" s="3" t="str">
        <f t="shared" si="71"/>
        <v/>
      </c>
      <c r="DC60" s="3" t="str">
        <f t="shared" si="72"/>
        <v/>
      </c>
      <c r="DF60" s="3">
        <v>57</v>
      </c>
      <c r="DG60" s="3" t="str">
        <f t="shared" si="73"/>
        <v/>
      </c>
      <c r="DH60" s="3" t="str">
        <f t="shared" si="74"/>
        <v/>
      </c>
      <c r="DI60" s="3" t="str">
        <f t="shared" si="75"/>
        <v/>
      </c>
    </row>
    <row r="61" spans="1:113" x14ac:dyDescent="0.3">
      <c r="A61">
        <f t="shared" si="15"/>
        <v>1000</v>
      </c>
      <c r="B61">
        <f t="shared" si="16"/>
        <v>1000</v>
      </c>
      <c r="C61">
        <f t="shared" si="17"/>
        <v>0</v>
      </c>
      <c r="D61">
        <f t="shared" si="18"/>
        <v>0</v>
      </c>
      <c r="E61">
        <f t="shared" si="19"/>
        <v>0</v>
      </c>
      <c r="F61">
        <f t="shared" si="20"/>
        <v>0</v>
      </c>
      <c r="G61">
        <f t="shared" si="21"/>
        <v>0</v>
      </c>
      <c r="H61">
        <f t="shared" si="22"/>
        <v>0</v>
      </c>
      <c r="I61">
        <f t="shared" si="23"/>
        <v>0</v>
      </c>
      <c r="J61">
        <f t="shared" si="24"/>
        <v>0</v>
      </c>
      <c r="M61" s="3" t="str">
        <f t="shared" si="25"/>
        <v/>
      </c>
      <c r="N61" s="3" t="str">
        <f t="shared" si="26"/>
        <v/>
      </c>
      <c r="O61" s="3" t="str">
        <f t="shared" si="27"/>
        <v/>
      </c>
      <c r="P61" s="3" t="str">
        <f t="shared" si="28"/>
        <v/>
      </c>
      <c r="Q61" s="3" t="str">
        <f t="shared" si="29"/>
        <v/>
      </c>
      <c r="R61" s="3" t="str">
        <f t="shared" si="30"/>
        <v/>
      </c>
      <c r="S61" s="3" t="str">
        <f t="shared" si="31"/>
        <v/>
      </c>
      <c r="T61" s="3" t="str">
        <f t="shared" si="32"/>
        <v/>
      </c>
      <c r="U61" s="3" t="str">
        <f t="shared" si="33"/>
        <v/>
      </c>
      <c r="V61" s="3" t="str">
        <f t="shared" si="34"/>
        <v/>
      </c>
      <c r="Z61" s="20">
        <f>Qualifikation!AD62</f>
        <v>59</v>
      </c>
      <c r="AA61" s="21" t="str">
        <f>Qualifikation!AE62</f>
        <v>Maucher</v>
      </c>
      <c r="AB61" s="21" t="str">
        <f>Qualifikation!AF62</f>
        <v>Florian</v>
      </c>
      <c r="AC61" s="21" t="str">
        <f>Qualifikation!AG62</f>
        <v>Mo</v>
      </c>
      <c r="AD61" s="27">
        <v>1</v>
      </c>
      <c r="AE61">
        <f>IFERROR(VLOOKUP(1000,$A61:Z61,26,FALSE),"")</f>
        <v>59</v>
      </c>
      <c r="AF61" s="20">
        <f t="shared" si="80"/>
        <v>63</v>
      </c>
      <c r="AG61" s="21" t="str">
        <f t="shared" si="35"/>
        <v>Kessler</v>
      </c>
      <c r="AH61" s="21" t="str">
        <f t="shared" si="81"/>
        <v>Sven</v>
      </c>
      <c r="AI61" s="21" t="str">
        <f t="shared" si="36"/>
        <v xml:space="preserve"> </v>
      </c>
      <c r="AJ61" s="27">
        <v>1</v>
      </c>
      <c r="AK61">
        <f>IFERROR(VLOOKUP(1000,$B61:AF61,31,FALSE),"")</f>
        <v>63</v>
      </c>
      <c r="AL61" s="20" t="str">
        <f t="shared" si="82"/>
        <v/>
      </c>
      <c r="AM61" s="21" t="str">
        <f t="shared" si="37"/>
        <v/>
      </c>
      <c r="AN61" s="21" t="str">
        <f t="shared" si="83"/>
        <v/>
      </c>
      <c r="AO61" s="21" t="str">
        <f t="shared" si="38"/>
        <v/>
      </c>
      <c r="AP61" s="27"/>
      <c r="AQ61" t="str">
        <f t="shared" si="39"/>
        <v/>
      </c>
      <c r="AR61" s="20" t="str">
        <f t="shared" si="84"/>
        <v/>
      </c>
      <c r="AS61" s="21" t="str">
        <f t="shared" si="85"/>
        <v/>
      </c>
      <c r="AT61" s="21" t="str">
        <f t="shared" si="86"/>
        <v/>
      </c>
      <c r="AU61" s="21" t="str">
        <f t="shared" si="76"/>
        <v/>
      </c>
      <c r="AV61" s="27"/>
      <c r="AW61" t="str">
        <f t="shared" si="40"/>
        <v/>
      </c>
      <c r="AX61" t="str">
        <f t="shared" si="41"/>
        <v/>
      </c>
      <c r="AY61" t="str">
        <f t="shared" si="77"/>
        <v/>
      </c>
      <c r="AZ61" t="str">
        <f t="shared" si="42"/>
        <v/>
      </c>
      <c r="BA61" t="str">
        <f t="shared" si="78"/>
        <v/>
      </c>
      <c r="BB61" s="28"/>
      <c r="BC61" t="str">
        <f t="shared" si="43"/>
        <v/>
      </c>
      <c r="BD61" s="20" t="str">
        <f t="shared" si="87"/>
        <v/>
      </c>
      <c r="BE61" s="21" t="str">
        <f t="shared" si="44"/>
        <v/>
      </c>
      <c r="BF61" s="21" t="str">
        <f t="shared" si="45"/>
        <v/>
      </c>
      <c r="BG61" s="21" t="str">
        <f t="shared" si="46"/>
        <v/>
      </c>
      <c r="BH61" s="27"/>
      <c r="BI61" t="str">
        <f t="shared" si="47"/>
        <v/>
      </c>
      <c r="BJ61" t="str">
        <f t="shared" si="88"/>
        <v/>
      </c>
      <c r="BK61" t="str">
        <f t="shared" si="48"/>
        <v/>
      </c>
      <c r="BL61" t="str">
        <f t="shared" si="49"/>
        <v/>
      </c>
      <c r="BM61" t="str">
        <f t="shared" si="50"/>
        <v/>
      </c>
      <c r="BN61" s="28"/>
      <c r="BO61" t="str">
        <f t="shared" si="51"/>
        <v/>
      </c>
      <c r="BP61" s="20" t="str">
        <f t="shared" si="89"/>
        <v/>
      </c>
      <c r="BQ61" s="21" t="str">
        <f t="shared" si="52"/>
        <v/>
      </c>
      <c r="BR61" s="21" t="str">
        <f t="shared" si="53"/>
        <v/>
      </c>
      <c r="BS61" s="21" t="str">
        <f t="shared" si="54"/>
        <v/>
      </c>
      <c r="BT61" s="27"/>
      <c r="BU61" t="str">
        <f t="shared" si="55"/>
        <v/>
      </c>
      <c r="BV61" t="str">
        <f t="shared" si="90"/>
        <v/>
      </c>
      <c r="BW61" t="str">
        <f t="shared" si="56"/>
        <v/>
      </c>
      <c r="BX61" t="str">
        <f t="shared" si="57"/>
        <v/>
      </c>
      <c r="BY61" t="str">
        <f t="shared" si="58"/>
        <v/>
      </c>
      <c r="BZ61" s="28"/>
      <c r="CA61" t="str">
        <f t="shared" si="59"/>
        <v/>
      </c>
      <c r="CB61" s="20" t="str">
        <f t="shared" si="60"/>
        <v/>
      </c>
      <c r="CC61" s="21" t="str">
        <f t="shared" si="61"/>
        <v/>
      </c>
      <c r="CD61" s="21" t="str">
        <f t="shared" si="62"/>
        <v/>
      </c>
      <c r="CE61" s="21" t="str">
        <f t="shared" si="63"/>
        <v/>
      </c>
      <c r="CF61" s="27"/>
      <c r="CI61" s="3">
        <v>58</v>
      </c>
      <c r="CJ61" s="3">
        <f t="shared" si="91"/>
        <v>57</v>
      </c>
      <c r="CK61" s="3" t="str">
        <f t="shared" si="92"/>
        <v>Wehrle</v>
      </c>
      <c r="CL61" s="3" t="str">
        <f t="shared" si="93"/>
        <v>Stefan</v>
      </c>
      <c r="CM61" s="3" t="str">
        <f>VLOOKUP(CJ61,Anmeldung!$A$5:$E$204,5,FALSE)</f>
        <v>Snowboard</v>
      </c>
      <c r="CO61" s="63" t="str">
        <f>VLOOKUP(CJ61,Anmeldung!$A$5:$E$204,5,FALSE)</f>
        <v>Snowboard</v>
      </c>
      <c r="CP61" s="3">
        <f t="shared" si="64"/>
        <v>57</v>
      </c>
      <c r="CQ61" s="64" t="str">
        <f t="shared" si="65"/>
        <v/>
      </c>
      <c r="CR61" s="65">
        <f t="shared" si="66"/>
        <v>57</v>
      </c>
      <c r="CS61">
        <f t="shared" si="94"/>
        <v>58</v>
      </c>
      <c r="CT61" t="str">
        <f t="shared" si="67"/>
        <v/>
      </c>
      <c r="CU61" t="str">
        <f t="shared" si="68"/>
        <v/>
      </c>
      <c r="CV61">
        <f t="shared" si="79"/>
        <v>45</v>
      </c>
      <c r="CW61" t="str">
        <f t="shared" si="69"/>
        <v/>
      </c>
      <c r="CZ61" s="3">
        <v>58</v>
      </c>
      <c r="DA61" s="3" t="str">
        <f t="shared" si="70"/>
        <v/>
      </c>
      <c r="DB61" s="3" t="str">
        <f t="shared" si="71"/>
        <v/>
      </c>
      <c r="DC61" s="3" t="str">
        <f t="shared" si="72"/>
        <v/>
      </c>
      <c r="DF61" s="3">
        <v>58</v>
      </c>
      <c r="DG61" s="3" t="str">
        <f t="shared" si="73"/>
        <v/>
      </c>
      <c r="DH61" s="3" t="str">
        <f t="shared" si="74"/>
        <v/>
      </c>
      <c r="DI61" s="3" t="str">
        <f t="shared" si="75"/>
        <v/>
      </c>
    </row>
    <row r="62" spans="1:113" x14ac:dyDescent="0.3">
      <c r="A62">
        <f t="shared" si="15"/>
        <v>1000</v>
      </c>
      <c r="B62">
        <f t="shared" si="16"/>
        <v>0</v>
      </c>
      <c r="C62">
        <f t="shared" si="17"/>
        <v>0</v>
      </c>
      <c r="D62">
        <f t="shared" si="18"/>
        <v>0</v>
      </c>
      <c r="E62">
        <f t="shared" si="19"/>
        <v>0</v>
      </c>
      <c r="F62">
        <f t="shared" si="20"/>
        <v>0</v>
      </c>
      <c r="G62">
        <f t="shared" si="21"/>
        <v>0</v>
      </c>
      <c r="H62">
        <f t="shared" si="22"/>
        <v>0</v>
      </c>
      <c r="I62">
        <f t="shared" si="23"/>
        <v>0</v>
      </c>
      <c r="J62">
        <f t="shared" si="24"/>
        <v>0</v>
      </c>
      <c r="M62" s="3" t="str">
        <f t="shared" si="25"/>
        <v/>
      </c>
      <c r="N62" s="3" t="str">
        <f t="shared" si="26"/>
        <v/>
      </c>
      <c r="O62" s="3" t="str">
        <f t="shared" si="27"/>
        <v/>
      </c>
      <c r="P62" s="3" t="str">
        <f t="shared" si="28"/>
        <v/>
      </c>
      <c r="Q62" s="3" t="str">
        <f t="shared" si="29"/>
        <v/>
      </c>
      <c r="R62" s="3" t="str">
        <f t="shared" si="30"/>
        <v/>
      </c>
      <c r="S62" s="3" t="str">
        <f t="shared" si="31"/>
        <v/>
      </c>
      <c r="T62" s="3" t="str">
        <f t="shared" si="32"/>
        <v/>
      </c>
      <c r="U62" s="3" t="str">
        <f t="shared" si="33"/>
        <v/>
      </c>
      <c r="V62" s="3" t="str">
        <f t="shared" si="34"/>
        <v/>
      </c>
      <c r="Z62" s="20">
        <f>Qualifikation!AD63</f>
        <v>60</v>
      </c>
      <c r="AA62" s="21" t="str">
        <f>Qualifikation!AE63</f>
        <v>Burger</v>
      </c>
      <c r="AB62" s="21" t="str">
        <f>Qualifikation!AF63</f>
        <v>Marco</v>
      </c>
      <c r="AC62" s="21" t="str">
        <f>Qualifikation!AG63</f>
        <v xml:space="preserve"> </v>
      </c>
      <c r="AD62" s="27">
        <v>1</v>
      </c>
      <c r="AE62">
        <f>IFERROR(VLOOKUP(1000,$A62:Z62,26,FALSE),"")</f>
        <v>60</v>
      </c>
      <c r="AF62" s="20" t="str">
        <f t="shared" si="80"/>
        <v/>
      </c>
      <c r="AG62" s="21" t="str">
        <f t="shared" si="35"/>
        <v/>
      </c>
      <c r="AH62" s="21" t="str">
        <f t="shared" si="81"/>
        <v/>
      </c>
      <c r="AI62" s="21" t="str">
        <f t="shared" si="36"/>
        <v/>
      </c>
      <c r="AJ62" s="27"/>
      <c r="AK62" t="str">
        <f>IFERROR(VLOOKUP(1000,$B62:AF62,31,FALSE),"")</f>
        <v/>
      </c>
      <c r="AL62" s="20" t="str">
        <f t="shared" si="82"/>
        <v/>
      </c>
      <c r="AM62" s="21" t="str">
        <f t="shared" si="37"/>
        <v/>
      </c>
      <c r="AN62" s="21" t="str">
        <f t="shared" si="83"/>
        <v/>
      </c>
      <c r="AO62" s="21" t="str">
        <f t="shared" si="38"/>
        <v/>
      </c>
      <c r="AP62" s="27"/>
      <c r="AQ62" t="str">
        <f t="shared" si="39"/>
        <v/>
      </c>
      <c r="AR62" s="20" t="str">
        <f t="shared" si="84"/>
        <v/>
      </c>
      <c r="AS62" s="21" t="str">
        <f t="shared" si="85"/>
        <v/>
      </c>
      <c r="AT62" s="21" t="str">
        <f t="shared" si="86"/>
        <v/>
      </c>
      <c r="AU62" s="21" t="str">
        <f t="shared" si="76"/>
        <v/>
      </c>
      <c r="AV62" s="27"/>
      <c r="AW62" t="str">
        <f t="shared" si="40"/>
        <v/>
      </c>
      <c r="AX62" t="str">
        <f t="shared" si="41"/>
        <v/>
      </c>
      <c r="AY62" t="str">
        <f t="shared" si="77"/>
        <v/>
      </c>
      <c r="AZ62" t="str">
        <f t="shared" si="42"/>
        <v/>
      </c>
      <c r="BA62" t="str">
        <f t="shared" si="78"/>
        <v/>
      </c>
      <c r="BB62" s="28"/>
      <c r="BC62" t="str">
        <f t="shared" si="43"/>
        <v/>
      </c>
      <c r="BD62" s="20" t="str">
        <f t="shared" si="87"/>
        <v/>
      </c>
      <c r="BE62" s="21" t="str">
        <f t="shared" si="44"/>
        <v/>
      </c>
      <c r="BF62" s="21" t="str">
        <f t="shared" si="45"/>
        <v/>
      </c>
      <c r="BG62" s="21" t="str">
        <f t="shared" si="46"/>
        <v/>
      </c>
      <c r="BH62" s="27"/>
      <c r="BI62" t="str">
        <f t="shared" si="47"/>
        <v/>
      </c>
      <c r="BJ62" t="str">
        <f t="shared" si="88"/>
        <v/>
      </c>
      <c r="BK62" t="str">
        <f t="shared" si="48"/>
        <v/>
      </c>
      <c r="BL62" t="str">
        <f t="shared" si="49"/>
        <v/>
      </c>
      <c r="BM62" t="str">
        <f t="shared" si="50"/>
        <v/>
      </c>
      <c r="BN62" s="28"/>
      <c r="BO62" t="str">
        <f t="shared" si="51"/>
        <v/>
      </c>
      <c r="BP62" s="20" t="str">
        <f t="shared" si="89"/>
        <v/>
      </c>
      <c r="BQ62" s="21" t="str">
        <f t="shared" si="52"/>
        <v/>
      </c>
      <c r="BR62" s="21" t="str">
        <f t="shared" si="53"/>
        <v/>
      </c>
      <c r="BS62" s="21" t="str">
        <f t="shared" si="54"/>
        <v/>
      </c>
      <c r="BT62" s="27"/>
      <c r="BU62" t="str">
        <f t="shared" si="55"/>
        <v/>
      </c>
      <c r="BV62" t="str">
        <f t="shared" si="90"/>
        <v/>
      </c>
      <c r="BW62" t="str">
        <f t="shared" si="56"/>
        <v/>
      </c>
      <c r="BX62" t="str">
        <f t="shared" si="57"/>
        <v/>
      </c>
      <c r="BY62" t="str">
        <f t="shared" si="58"/>
        <v/>
      </c>
      <c r="BZ62" s="28"/>
      <c r="CA62" t="str">
        <f t="shared" si="59"/>
        <v/>
      </c>
      <c r="CB62" s="20" t="str">
        <f t="shared" si="60"/>
        <v/>
      </c>
      <c r="CC62" s="21" t="str">
        <f t="shared" si="61"/>
        <v/>
      </c>
      <c r="CD62" s="21" t="str">
        <f t="shared" si="62"/>
        <v/>
      </c>
      <c r="CE62" s="21" t="str">
        <f t="shared" si="63"/>
        <v/>
      </c>
      <c r="CF62" s="27"/>
      <c r="CI62" s="3">
        <v>59</v>
      </c>
      <c r="CJ62" s="3">
        <f t="shared" si="91"/>
        <v>13</v>
      </c>
      <c r="CK62" s="3" t="str">
        <f t="shared" si="92"/>
        <v>Kirchwehm</v>
      </c>
      <c r="CL62" s="3" t="str">
        <f t="shared" si="93"/>
        <v>Kenta</v>
      </c>
      <c r="CM62" s="3" t="str">
        <f>VLOOKUP(CJ62,Anmeldung!$A$5:$E$204,5,FALSE)</f>
        <v>Snowboard</v>
      </c>
      <c r="CO62" s="63" t="str">
        <f>VLOOKUP(CJ62,Anmeldung!$A$5:$E$204,5,FALSE)</f>
        <v>Snowboard</v>
      </c>
      <c r="CP62" s="3">
        <f t="shared" si="64"/>
        <v>13</v>
      </c>
      <c r="CQ62" s="64" t="str">
        <f t="shared" si="65"/>
        <v/>
      </c>
      <c r="CR62" s="65">
        <f t="shared" si="66"/>
        <v>13</v>
      </c>
      <c r="CS62">
        <f t="shared" si="94"/>
        <v>59</v>
      </c>
      <c r="CT62">
        <f t="shared" si="67"/>
        <v>15</v>
      </c>
      <c r="CU62" t="str">
        <f t="shared" si="68"/>
        <v/>
      </c>
      <c r="CV62" t="str">
        <f t="shared" si="79"/>
        <v/>
      </c>
      <c r="CW62" t="str">
        <f t="shared" si="69"/>
        <v/>
      </c>
      <c r="CZ62" s="3">
        <v>59</v>
      </c>
      <c r="DA62" s="3" t="str">
        <f t="shared" si="70"/>
        <v/>
      </c>
      <c r="DB62" s="3" t="str">
        <f t="shared" si="71"/>
        <v/>
      </c>
      <c r="DC62" s="3" t="str">
        <f t="shared" si="72"/>
        <v/>
      </c>
      <c r="DF62" s="3">
        <v>59</v>
      </c>
      <c r="DG62" s="3" t="str">
        <f t="shared" si="73"/>
        <v/>
      </c>
      <c r="DH62" s="3" t="str">
        <f t="shared" si="74"/>
        <v/>
      </c>
      <c r="DI62" s="3" t="str">
        <f t="shared" si="75"/>
        <v/>
      </c>
    </row>
    <row r="63" spans="1:113" x14ac:dyDescent="0.3">
      <c r="A63">
        <f t="shared" si="15"/>
        <v>1000</v>
      </c>
      <c r="B63">
        <f t="shared" si="16"/>
        <v>0</v>
      </c>
      <c r="C63">
        <f t="shared" si="17"/>
        <v>0</v>
      </c>
      <c r="D63">
        <f t="shared" si="18"/>
        <v>0</v>
      </c>
      <c r="E63">
        <f t="shared" si="19"/>
        <v>0</v>
      </c>
      <c r="F63">
        <f t="shared" si="20"/>
        <v>0</v>
      </c>
      <c r="G63">
        <f t="shared" si="21"/>
        <v>0</v>
      </c>
      <c r="H63">
        <f t="shared" si="22"/>
        <v>0</v>
      </c>
      <c r="I63">
        <f t="shared" si="23"/>
        <v>0</v>
      </c>
      <c r="J63">
        <f t="shared" si="24"/>
        <v>0</v>
      </c>
      <c r="M63" s="3" t="str">
        <f t="shared" si="25"/>
        <v/>
      </c>
      <c r="N63" s="3" t="str">
        <f t="shared" si="26"/>
        <v/>
      </c>
      <c r="O63" s="3" t="str">
        <f t="shared" si="27"/>
        <v/>
      </c>
      <c r="P63" s="3" t="str">
        <f t="shared" si="28"/>
        <v/>
      </c>
      <c r="Q63" s="3" t="str">
        <f t="shared" si="29"/>
        <v/>
      </c>
      <c r="R63" s="3" t="str">
        <f t="shared" si="30"/>
        <v/>
      </c>
      <c r="S63" s="3" t="str">
        <f t="shared" si="31"/>
        <v/>
      </c>
      <c r="T63" s="3" t="str">
        <f t="shared" si="32"/>
        <v/>
      </c>
      <c r="U63" s="3" t="str">
        <f t="shared" si="33"/>
        <v/>
      </c>
      <c r="V63" s="3" t="str">
        <f t="shared" si="34"/>
        <v/>
      </c>
      <c r="Z63" s="20">
        <f>Qualifikation!AD64</f>
        <v>61</v>
      </c>
      <c r="AA63" s="21" t="str">
        <f>Qualifikation!AE64</f>
        <v>Daehler</v>
      </c>
      <c r="AB63" s="21" t="str">
        <f>Qualifikation!AF64</f>
        <v>Roger</v>
      </c>
      <c r="AC63" s="21" t="str">
        <f>Qualifikation!AG64</f>
        <v xml:space="preserve"> </v>
      </c>
      <c r="AD63" s="27">
        <v>1</v>
      </c>
      <c r="AE63">
        <f>IFERROR(VLOOKUP(1000,$A63:Z63,26,FALSE),"")</f>
        <v>61</v>
      </c>
      <c r="AF63" s="20" t="str">
        <f t="shared" si="80"/>
        <v/>
      </c>
      <c r="AG63" s="21" t="str">
        <f t="shared" si="35"/>
        <v/>
      </c>
      <c r="AH63" s="21" t="str">
        <f t="shared" si="81"/>
        <v/>
      </c>
      <c r="AI63" s="21" t="str">
        <f t="shared" si="36"/>
        <v/>
      </c>
      <c r="AJ63" s="27"/>
      <c r="AK63" t="str">
        <f>IFERROR(VLOOKUP(1000,$B63:AF63,31,FALSE),"")</f>
        <v/>
      </c>
      <c r="AL63" s="20" t="str">
        <f t="shared" si="82"/>
        <v/>
      </c>
      <c r="AM63" s="21" t="str">
        <f t="shared" si="37"/>
        <v/>
      </c>
      <c r="AN63" s="21" t="str">
        <f t="shared" si="83"/>
        <v/>
      </c>
      <c r="AO63" s="21" t="str">
        <f t="shared" si="38"/>
        <v/>
      </c>
      <c r="AP63" s="27"/>
      <c r="AQ63" t="str">
        <f t="shared" si="39"/>
        <v/>
      </c>
      <c r="AR63" s="20" t="str">
        <f t="shared" si="84"/>
        <v/>
      </c>
      <c r="AS63" s="21" t="str">
        <f t="shared" si="85"/>
        <v/>
      </c>
      <c r="AT63" s="21" t="str">
        <f t="shared" si="86"/>
        <v/>
      </c>
      <c r="AU63" s="21" t="str">
        <f t="shared" si="76"/>
        <v/>
      </c>
      <c r="AV63" s="27"/>
      <c r="AW63" t="str">
        <f t="shared" si="40"/>
        <v/>
      </c>
      <c r="AX63" t="str">
        <f t="shared" si="41"/>
        <v/>
      </c>
      <c r="AY63" t="str">
        <f t="shared" si="77"/>
        <v/>
      </c>
      <c r="AZ63" t="str">
        <f t="shared" si="42"/>
        <v/>
      </c>
      <c r="BA63" t="str">
        <f t="shared" si="78"/>
        <v/>
      </c>
      <c r="BB63" s="28"/>
      <c r="BC63" t="str">
        <f t="shared" si="43"/>
        <v/>
      </c>
      <c r="BD63" s="20" t="str">
        <f t="shared" si="87"/>
        <v/>
      </c>
      <c r="BE63" s="21" t="str">
        <f t="shared" si="44"/>
        <v/>
      </c>
      <c r="BF63" s="21" t="str">
        <f t="shared" si="45"/>
        <v/>
      </c>
      <c r="BG63" s="21" t="str">
        <f t="shared" si="46"/>
        <v/>
      </c>
      <c r="BH63" s="27"/>
      <c r="BI63" t="str">
        <f t="shared" si="47"/>
        <v/>
      </c>
      <c r="BJ63" t="str">
        <f t="shared" si="88"/>
        <v/>
      </c>
      <c r="BK63" t="str">
        <f t="shared" si="48"/>
        <v/>
      </c>
      <c r="BL63" t="str">
        <f t="shared" si="49"/>
        <v/>
      </c>
      <c r="BM63" t="str">
        <f t="shared" si="50"/>
        <v/>
      </c>
      <c r="BN63" s="28"/>
      <c r="BO63" t="str">
        <f t="shared" si="51"/>
        <v/>
      </c>
      <c r="BP63" s="20" t="str">
        <f t="shared" si="89"/>
        <v/>
      </c>
      <c r="BQ63" s="21" t="str">
        <f t="shared" si="52"/>
        <v/>
      </c>
      <c r="BR63" s="21" t="str">
        <f t="shared" si="53"/>
        <v/>
      </c>
      <c r="BS63" s="21" t="str">
        <f t="shared" si="54"/>
        <v/>
      </c>
      <c r="BT63" s="27"/>
      <c r="BU63" t="str">
        <f t="shared" si="55"/>
        <v/>
      </c>
      <c r="BV63" t="str">
        <f t="shared" si="90"/>
        <v/>
      </c>
      <c r="BW63" t="str">
        <f t="shared" si="56"/>
        <v/>
      </c>
      <c r="BX63" t="str">
        <f t="shared" si="57"/>
        <v/>
      </c>
      <c r="BY63" t="str">
        <f t="shared" si="58"/>
        <v/>
      </c>
      <c r="BZ63" s="28"/>
      <c r="CA63" t="str">
        <f t="shared" si="59"/>
        <v/>
      </c>
      <c r="CB63" s="20" t="str">
        <f t="shared" si="60"/>
        <v/>
      </c>
      <c r="CC63" s="21" t="str">
        <f t="shared" si="61"/>
        <v/>
      </c>
      <c r="CD63" s="21" t="str">
        <f t="shared" si="62"/>
        <v/>
      </c>
      <c r="CE63" s="21" t="str">
        <f t="shared" si="63"/>
        <v/>
      </c>
      <c r="CF63" s="27"/>
      <c r="CI63" s="3">
        <v>60</v>
      </c>
      <c r="CJ63" s="3">
        <f t="shared" si="91"/>
        <v>28</v>
      </c>
      <c r="CK63" s="3" t="str">
        <f t="shared" si="92"/>
        <v>Vögle</v>
      </c>
      <c r="CL63" s="3" t="str">
        <f t="shared" si="93"/>
        <v>Fabian</v>
      </c>
      <c r="CM63" s="3" t="str">
        <f>VLOOKUP(CJ63,Anmeldung!$A$5:$E$204,5,FALSE)</f>
        <v>Ski</v>
      </c>
      <c r="CO63" s="63" t="str">
        <f>VLOOKUP(CJ63,Anmeldung!$A$5:$E$204,5,FALSE)</f>
        <v>Ski</v>
      </c>
      <c r="CP63" s="3">
        <f t="shared" si="64"/>
        <v>28</v>
      </c>
      <c r="CQ63" s="64">
        <f t="shared" si="65"/>
        <v>28</v>
      </c>
      <c r="CR63" s="65" t="str">
        <f t="shared" si="66"/>
        <v/>
      </c>
      <c r="CS63">
        <f t="shared" si="94"/>
        <v>60</v>
      </c>
      <c r="CT63" t="str">
        <f t="shared" si="67"/>
        <v/>
      </c>
      <c r="CU63" t="str">
        <f t="shared" si="68"/>
        <v/>
      </c>
      <c r="CV63">
        <f t="shared" si="79"/>
        <v>46</v>
      </c>
      <c r="CW63" t="str">
        <f t="shared" si="69"/>
        <v/>
      </c>
      <c r="CZ63" s="3">
        <v>60</v>
      </c>
      <c r="DA63" s="3" t="str">
        <f t="shared" si="70"/>
        <v/>
      </c>
      <c r="DB63" s="3" t="str">
        <f t="shared" si="71"/>
        <v/>
      </c>
      <c r="DC63" s="3" t="str">
        <f t="shared" si="72"/>
        <v/>
      </c>
      <c r="DF63" s="3">
        <v>60</v>
      </c>
      <c r="DG63" s="3" t="str">
        <f t="shared" si="73"/>
        <v/>
      </c>
      <c r="DH63" s="3" t="str">
        <f t="shared" si="74"/>
        <v/>
      </c>
      <c r="DI63" s="3" t="str">
        <f t="shared" si="75"/>
        <v/>
      </c>
    </row>
    <row r="64" spans="1:113" x14ac:dyDescent="0.3">
      <c r="A64">
        <f t="shared" si="15"/>
        <v>1000</v>
      </c>
      <c r="B64">
        <f t="shared" si="16"/>
        <v>0</v>
      </c>
      <c r="C64">
        <f t="shared" si="17"/>
        <v>0</v>
      </c>
      <c r="D64">
        <f t="shared" si="18"/>
        <v>0</v>
      </c>
      <c r="E64">
        <f t="shared" si="19"/>
        <v>0</v>
      </c>
      <c r="F64">
        <f t="shared" si="20"/>
        <v>0</v>
      </c>
      <c r="G64">
        <f t="shared" si="21"/>
        <v>0</v>
      </c>
      <c r="H64">
        <f t="shared" si="22"/>
        <v>0</v>
      </c>
      <c r="I64">
        <f t="shared" si="23"/>
        <v>0</v>
      </c>
      <c r="J64">
        <f t="shared" si="24"/>
        <v>0</v>
      </c>
      <c r="M64" s="3" t="str">
        <f t="shared" si="25"/>
        <v/>
      </c>
      <c r="N64" s="3" t="str">
        <f t="shared" si="26"/>
        <v/>
      </c>
      <c r="O64" s="3" t="str">
        <f t="shared" si="27"/>
        <v/>
      </c>
      <c r="P64" s="3" t="str">
        <f t="shared" si="28"/>
        <v/>
      </c>
      <c r="Q64" s="3" t="str">
        <f t="shared" si="29"/>
        <v/>
      </c>
      <c r="R64" s="3" t="str">
        <f t="shared" si="30"/>
        <v/>
      </c>
      <c r="S64" s="3" t="str">
        <f t="shared" si="31"/>
        <v/>
      </c>
      <c r="T64" s="3" t="str">
        <f t="shared" si="32"/>
        <v/>
      </c>
      <c r="U64" s="3" t="str">
        <f t="shared" si="33"/>
        <v/>
      </c>
      <c r="V64" s="3" t="str">
        <f t="shared" si="34"/>
        <v/>
      </c>
      <c r="Z64" s="20">
        <f>Qualifikation!AD65</f>
        <v>63</v>
      </c>
      <c r="AA64" s="21" t="str">
        <f>Qualifikation!AE65</f>
        <v>Kessler</v>
      </c>
      <c r="AB64" s="21" t="str">
        <f>Qualifikation!AF65</f>
        <v>Sven</v>
      </c>
      <c r="AC64" s="21" t="str">
        <f>Qualifikation!AG65</f>
        <v xml:space="preserve"> </v>
      </c>
      <c r="AD64" s="27">
        <v>1</v>
      </c>
      <c r="AE64">
        <f>IFERROR(VLOOKUP(1000,$A64:Z64,26,FALSE),"")</f>
        <v>63</v>
      </c>
      <c r="AF64" s="20" t="str">
        <f t="shared" si="80"/>
        <v/>
      </c>
      <c r="AG64" s="21" t="str">
        <f t="shared" si="35"/>
        <v/>
      </c>
      <c r="AH64" s="21" t="str">
        <f t="shared" si="81"/>
        <v/>
      </c>
      <c r="AI64" s="21" t="str">
        <f t="shared" si="36"/>
        <v/>
      </c>
      <c r="AJ64" s="27"/>
      <c r="AK64" t="str">
        <f>IFERROR(VLOOKUP(1000,$B64:AF64,31,FALSE),"")</f>
        <v/>
      </c>
      <c r="AL64" s="20" t="str">
        <f t="shared" si="82"/>
        <v/>
      </c>
      <c r="AM64" s="21" t="str">
        <f t="shared" si="37"/>
        <v/>
      </c>
      <c r="AN64" s="21" t="str">
        <f t="shared" si="83"/>
        <v/>
      </c>
      <c r="AO64" s="21" t="str">
        <f t="shared" si="38"/>
        <v/>
      </c>
      <c r="AP64" s="27"/>
      <c r="AQ64" t="str">
        <f t="shared" si="39"/>
        <v/>
      </c>
      <c r="AR64" s="20" t="str">
        <f t="shared" si="84"/>
        <v/>
      </c>
      <c r="AS64" s="21" t="str">
        <f t="shared" si="85"/>
        <v/>
      </c>
      <c r="AT64" s="21" t="str">
        <f t="shared" si="86"/>
        <v/>
      </c>
      <c r="AU64" s="21" t="str">
        <f t="shared" si="76"/>
        <v/>
      </c>
      <c r="AV64" s="27"/>
      <c r="AW64" t="str">
        <f t="shared" si="40"/>
        <v/>
      </c>
      <c r="AX64" t="str">
        <f t="shared" si="41"/>
        <v/>
      </c>
      <c r="AY64" t="str">
        <f t="shared" si="77"/>
        <v/>
      </c>
      <c r="AZ64" t="str">
        <f t="shared" si="42"/>
        <v/>
      </c>
      <c r="BA64" t="str">
        <f t="shared" si="78"/>
        <v/>
      </c>
      <c r="BB64" s="28"/>
      <c r="BC64" t="str">
        <f t="shared" si="43"/>
        <v/>
      </c>
      <c r="BD64" s="20" t="str">
        <f t="shared" si="87"/>
        <v/>
      </c>
      <c r="BE64" s="21" t="str">
        <f t="shared" si="44"/>
        <v/>
      </c>
      <c r="BF64" s="21" t="str">
        <f t="shared" si="45"/>
        <v/>
      </c>
      <c r="BG64" s="21" t="str">
        <f t="shared" si="46"/>
        <v/>
      </c>
      <c r="BH64" s="27"/>
      <c r="BI64" t="str">
        <f t="shared" si="47"/>
        <v/>
      </c>
      <c r="BJ64" t="str">
        <f t="shared" si="88"/>
        <v/>
      </c>
      <c r="BK64" t="str">
        <f t="shared" si="48"/>
        <v/>
      </c>
      <c r="BL64" t="str">
        <f t="shared" si="49"/>
        <v/>
      </c>
      <c r="BM64" t="str">
        <f t="shared" si="50"/>
        <v/>
      </c>
      <c r="BN64" s="28"/>
      <c r="BO64" t="str">
        <f t="shared" si="51"/>
        <v/>
      </c>
      <c r="BP64" s="20" t="str">
        <f t="shared" si="89"/>
        <v/>
      </c>
      <c r="BQ64" s="21" t="str">
        <f t="shared" si="52"/>
        <v/>
      </c>
      <c r="BR64" s="21" t="str">
        <f t="shared" si="53"/>
        <v/>
      </c>
      <c r="BS64" s="21" t="str">
        <f t="shared" si="54"/>
        <v/>
      </c>
      <c r="BT64" s="27"/>
      <c r="BU64" t="str">
        <f t="shared" si="55"/>
        <v/>
      </c>
      <c r="BV64" t="str">
        <f t="shared" si="90"/>
        <v/>
      </c>
      <c r="BW64" t="str">
        <f t="shared" si="56"/>
        <v/>
      </c>
      <c r="BX64" t="str">
        <f t="shared" si="57"/>
        <v/>
      </c>
      <c r="BY64" t="str">
        <f t="shared" si="58"/>
        <v/>
      </c>
      <c r="BZ64" s="28"/>
      <c r="CA64" t="str">
        <f t="shared" si="59"/>
        <v/>
      </c>
      <c r="CB64" s="20" t="str">
        <f t="shared" si="60"/>
        <v/>
      </c>
      <c r="CC64" s="21" t="str">
        <f t="shared" si="61"/>
        <v/>
      </c>
      <c r="CD64" s="21" t="str">
        <f t="shared" si="62"/>
        <v/>
      </c>
      <c r="CE64" s="21" t="str">
        <f t="shared" si="63"/>
        <v/>
      </c>
      <c r="CF64" s="27"/>
      <c r="CI64" s="3">
        <v>61</v>
      </c>
      <c r="CJ64" s="3">
        <f t="shared" si="91"/>
        <v>31</v>
      </c>
      <c r="CK64" s="3" t="str">
        <f t="shared" si="92"/>
        <v>Spath</v>
      </c>
      <c r="CL64" s="3" t="str">
        <f t="shared" si="93"/>
        <v>Niklas</v>
      </c>
      <c r="CM64" s="3" t="str">
        <f>VLOOKUP(CJ64,Anmeldung!$A$5:$E$204,5,FALSE)</f>
        <v>Ski</v>
      </c>
      <c r="CO64" s="63" t="str">
        <f>VLOOKUP(CJ64,Anmeldung!$A$5:$E$204,5,FALSE)</f>
        <v>Ski</v>
      </c>
      <c r="CP64" s="3">
        <f t="shared" si="64"/>
        <v>31</v>
      </c>
      <c r="CQ64" s="64">
        <f t="shared" si="65"/>
        <v>31</v>
      </c>
      <c r="CR64" s="65" t="str">
        <f t="shared" si="66"/>
        <v/>
      </c>
      <c r="CS64">
        <f t="shared" si="94"/>
        <v>61</v>
      </c>
      <c r="CT64">
        <f t="shared" si="67"/>
        <v>47</v>
      </c>
      <c r="CU64" t="str">
        <f t="shared" si="68"/>
        <v/>
      </c>
      <c r="CV64" t="str">
        <f t="shared" si="79"/>
        <v/>
      </c>
      <c r="CW64" t="str">
        <f t="shared" si="69"/>
        <v/>
      </c>
      <c r="CZ64" s="3">
        <v>61</v>
      </c>
      <c r="DA64" s="3" t="str">
        <f t="shared" si="70"/>
        <v/>
      </c>
      <c r="DB64" s="3" t="str">
        <f t="shared" si="71"/>
        <v/>
      </c>
      <c r="DC64" s="3" t="str">
        <f t="shared" si="72"/>
        <v/>
      </c>
      <c r="DF64" s="3">
        <v>61</v>
      </c>
      <c r="DG64" s="3" t="str">
        <f t="shared" si="73"/>
        <v/>
      </c>
      <c r="DH64" s="3" t="str">
        <f t="shared" si="74"/>
        <v/>
      </c>
      <c r="DI64" s="3" t="str">
        <f t="shared" si="75"/>
        <v/>
      </c>
    </row>
    <row r="65" spans="1:113" x14ac:dyDescent="0.3">
      <c r="A65">
        <f t="shared" si="15"/>
        <v>0</v>
      </c>
      <c r="B65">
        <f t="shared" si="16"/>
        <v>0</v>
      </c>
      <c r="C65">
        <f t="shared" si="17"/>
        <v>0</v>
      </c>
      <c r="D65">
        <f t="shared" si="18"/>
        <v>0</v>
      </c>
      <c r="E65">
        <f t="shared" si="19"/>
        <v>0</v>
      </c>
      <c r="F65">
        <f t="shared" si="20"/>
        <v>0</v>
      </c>
      <c r="G65">
        <f t="shared" si="21"/>
        <v>0</v>
      </c>
      <c r="H65">
        <f t="shared" si="22"/>
        <v>0</v>
      </c>
      <c r="I65">
        <f t="shared" si="23"/>
        <v>0</v>
      </c>
      <c r="J65">
        <f t="shared" si="24"/>
        <v>0</v>
      </c>
      <c r="M65" s="3" t="str">
        <f t="shared" si="25"/>
        <v/>
      </c>
      <c r="N65" s="3" t="str">
        <f t="shared" si="26"/>
        <v/>
      </c>
      <c r="O65" s="3" t="str">
        <f t="shared" si="27"/>
        <v/>
      </c>
      <c r="P65" s="3" t="str">
        <f t="shared" si="28"/>
        <v/>
      </c>
      <c r="Q65" s="3" t="str">
        <f t="shared" si="29"/>
        <v/>
      </c>
      <c r="R65" s="3" t="str">
        <f t="shared" si="30"/>
        <v/>
      </c>
      <c r="S65" s="3" t="str">
        <f t="shared" si="31"/>
        <v/>
      </c>
      <c r="T65" s="3" t="str">
        <f t="shared" si="32"/>
        <v/>
      </c>
      <c r="U65" s="3" t="str">
        <f t="shared" si="33"/>
        <v/>
      </c>
      <c r="V65" s="3" t="str">
        <f t="shared" si="34"/>
        <v/>
      </c>
      <c r="Z65" s="20" t="str">
        <f>Qualifikation!AD66</f>
        <v/>
      </c>
      <c r="AA65" s="21" t="str">
        <f>Qualifikation!AE66</f>
        <v/>
      </c>
      <c r="AB65" s="21" t="str">
        <f>Qualifikation!AF66</f>
        <v/>
      </c>
      <c r="AC65" s="21" t="str">
        <f>Qualifikation!AG66</f>
        <v/>
      </c>
      <c r="AD65" s="27"/>
      <c r="AE65" t="str">
        <f>IFERROR(VLOOKUP(1000,$A65:Z65,26,FALSE),"")</f>
        <v/>
      </c>
      <c r="AF65" s="20" t="str">
        <f t="shared" si="80"/>
        <v/>
      </c>
      <c r="AG65" s="21" t="str">
        <f t="shared" si="35"/>
        <v/>
      </c>
      <c r="AH65" s="21" t="str">
        <f t="shared" si="81"/>
        <v/>
      </c>
      <c r="AI65" s="21" t="str">
        <f t="shared" si="36"/>
        <v/>
      </c>
      <c r="AJ65" s="27"/>
      <c r="AK65" t="str">
        <f>IFERROR(VLOOKUP(1000,$B65:AF65,31,FALSE),"")</f>
        <v/>
      </c>
      <c r="AL65" s="20" t="str">
        <f t="shared" si="82"/>
        <v/>
      </c>
      <c r="AM65" s="21" t="str">
        <f t="shared" si="37"/>
        <v/>
      </c>
      <c r="AN65" s="21" t="str">
        <f t="shared" si="83"/>
        <v/>
      </c>
      <c r="AO65" s="21" t="str">
        <f t="shared" si="38"/>
        <v/>
      </c>
      <c r="AP65" s="27"/>
      <c r="AQ65" t="str">
        <f t="shared" si="39"/>
        <v/>
      </c>
      <c r="AR65" s="20" t="str">
        <f t="shared" si="84"/>
        <v/>
      </c>
      <c r="AS65" s="21" t="str">
        <f t="shared" si="85"/>
        <v/>
      </c>
      <c r="AT65" s="21" t="str">
        <f t="shared" si="86"/>
        <v/>
      </c>
      <c r="AU65" s="21" t="str">
        <f t="shared" si="76"/>
        <v/>
      </c>
      <c r="AV65" s="27"/>
      <c r="AW65" t="str">
        <f t="shared" si="40"/>
        <v/>
      </c>
      <c r="AX65" t="str">
        <f t="shared" si="41"/>
        <v/>
      </c>
      <c r="AY65" t="str">
        <f t="shared" si="77"/>
        <v/>
      </c>
      <c r="AZ65" t="str">
        <f t="shared" si="42"/>
        <v/>
      </c>
      <c r="BA65" t="str">
        <f t="shared" si="78"/>
        <v/>
      </c>
      <c r="BB65" s="28"/>
      <c r="BC65" t="str">
        <f t="shared" si="43"/>
        <v/>
      </c>
      <c r="BD65" s="20" t="str">
        <f t="shared" si="87"/>
        <v/>
      </c>
      <c r="BE65" s="21" t="str">
        <f t="shared" si="44"/>
        <v/>
      </c>
      <c r="BF65" s="21" t="str">
        <f t="shared" si="45"/>
        <v/>
      </c>
      <c r="BG65" s="21" t="str">
        <f t="shared" si="46"/>
        <v/>
      </c>
      <c r="BH65" s="27"/>
      <c r="BI65" t="str">
        <f t="shared" si="47"/>
        <v/>
      </c>
      <c r="BJ65" t="str">
        <f t="shared" si="88"/>
        <v/>
      </c>
      <c r="BK65" t="str">
        <f t="shared" si="48"/>
        <v/>
      </c>
      <c r="BL65" t="str">
        <f t="shared" si="49"/>
        <v/>
      </c>
      <c r="BM65" t="str">
        <f t="shared" si="50"/>
        <v/>
      </c>
      <c r="BN65" s="28"/>
      <c r="BO65" t="str">
        <f t="shared" si="51"/>
        <v/>
      </c>
      <c r="BP65" s="20" t="str">
        <f t="shared" si="89"/>
        <v/>
      </c>
      <c r="BQ65" s="21" t="str">
        <f t="shared" si="52"/>
        <v/>
      </c>
      <c r="BR65" s="21" t="str">
        <f t="shared" si="53"/>
        <v/>
      </c>
      <c r="BS65" s="21" t="str">
        <f t="shared" si="54"/>
        <v/>
      </c>
      <c r="BT65" s="27"/>
      <c r="BU65" t="str">
        <f t="shared" si="55"/>
        <v/>
      </c>
      <c r="BV65" t="str">
        <f t="shared" si="90"/>
        <v/>
      </c>
      <c r="BW65" t="str">
        <f t="shared" si="56"/>
        <v/>
      </c>
      <c r="BX65" t="str">
        <f t="shared" si="57"/>
        <v/>
      </c>
      <c r="BY65" t="str">
        <f t="shared" si="58"/>
        <v/>
      </c>
      <c r="BZ65" s="28"/>
      <c r="CA65" t="str">
        <f t="shared" si="59"/>
        <v/>
      </c>
      <c r="CB65" s="20" t="str">
        <f t="shared" si="60"/>
        <v/>
      </c>
      <c r="CC65" s="21" t="str">
        <f t="shared" si="61"/>
        <v/>
      </c>
      <c r="CD65" s="21" t="str">
        <f t="shared" si="62"/>
        <v/>
      </c>
      <c r="CE65" s="21" t="str">
        <f t="shared" si="63"/>
        <v/>
      </c>
      <c r="CF65" s="27"/>
      <c r="CI65" s="3">
        <v>62</v>
      </c>
      <c r="CJ65" s="3" t="e">
        <f t="shared" si="91"/>
        <v>#NUM!</v>
      </c>
      <c r="CK65" s="3" t="e">
        <f t="shared" si="92"/>
        <v>#NUM!</v>
      </c>
      <c r="CL65" s="3" t="e">
        <f t="shared" si="93"/>
        <v>#NUM!</v>
      </c>
      <c r="CM65" s="3" t="e">
        <f>VLOOKUP(CJ65,Anmeldung!$A$5:$E$204,5,FALSE)</f>
        <v>#NUM!</v>
      </c>
      <c r="CO65" s="63" t="e">
        <f>VLOOKUP(CJ65,Anmeldung!$A$5:$E$204,5,FALSE)</f>
        <v>#NUM!</v>
      </c>
      <c r="CP65" s="3" t="e">
        <f t="shared" si="64"/>
        <v>#NUM!</v>
      </c>
      <c r="CQ65" s="64" t="str">
        <f t="shared" si="65"/>
        <v/>
      </c>
      <c r="CR65" s="65" t="str">
        <f t="shared" si="66"/>
        <v/>
      </c>
      <c r="CS65">
        <f t="shared" si="94"/>
        <v>62</v>
      </c>
      <c r="CT65" t="str">
        <f t="shared" si="67"/>
        <v/>
      </c>
      <c r="CU65" t="str">
        <f t="shared" si="68"/>
        <v/>
      </c>
      <c r="CV65" t="str">
        <f t="shared" si="79"/>
        <v/>
      </c>
      <c r="CW65" t="str">
        <f t="shared" si="69"/>
        <v/>
      </c>
      <c r="CZ65" s="3">
        <v>62</v>
      </c>
      <c r="DA65" s="3" t="str">
        <f t="shared" si="70"/>
        <v/>
      </c>
      <c r="DB65" s="3" t="str">
        <f t="shared" si="71"/>
        <v/>
      </c>
      <c r="DC65" s="3" t="str">
        <f t="shared" si="72"/>
        <v/>
      </c>
      <c r="DF65" s="3">
        <v>62</v>
      </c>
      <c r="DG65" s="3" t="str">
        <f t="shared" si="73"/>
        <v/>
      </c>
      <c r="DH65" s="3" t="str">
        <f t="shared" si="74"/>
        <v/>
      </c>
      <c r="DI65" s="3" t="str">
        <f t="shared" si="75"/>
        <v/>
      </c>
    </row>
    <row r="66" spans="1:113" x14ac:dyDescent="0.3">
      <c r="A66">
        <f t="shared" si="15"/>
        <v>0</v>
      </c>
      <c r="B66">
        <f t="shared" si="16"/>
        <v>0</v>
      </c>
      <c r="C66">
        <f t="shared" si="17"/>
        <v>0</v>
      </c>
      <c r="D66">
        <f t="shared" si="18"/>
        <v>0</v>
      </c>
      <c r="E66">
        <f t="shared" si="19"/>
        <v>0</v>
      </c>
      <c r="F66">
        <f t="shared" si="20"/>
        <v>0</v>
      </c>
      <c r="G66">
        <f t="shared" si="21"/>
        <v>0</v>
      </c>
      <c r="H66">
        <f t="shared" si="22"/>
        <v>0</v>
      </c>
      <c r="I66">
        <f t="shared" si="23"/>
        <v>0</v>
      </c>
      <c r="J66">
        <f t="shared" si="24"/>
        <v>0</v>
      </c>
      <c r="M66" s="3" t="str">
        <f t="shared" si="25"/>
        <v/>
      </c>
      <c r="N66" s="3" t="str">
        <f t="shared" si="26"/>
        <v/>
      </c>
      <c r="O66" s="3" t="str">
        <f t="shared" si="27"/>
        <v/>
      </c>
      <c r="P66" s="3" t="str">
        <f t="shared" si="28"/>
        <v/>
      </c>
      <c r="Q66" s="3" t="str">
        <f t="shared" si="29"/>
        <v/>
      </c>
      <c r="R66" s="3" t="str">
        <f t="shared" si="30"/>
        <v/>
      </c>
      <c r="S66" s="3" t="str">
        <f t="shared" si="31"/>
        <v/>
      </c>
      <c r="T66" s="3" t="str">
        <f t="shared" si="32"/>
        <v/>
      </c>
      <c r="U66" s="3" t="str">
        <f t="shared" si="33"/>
        <v/>
      </c>
      <c r="V66" s="3" t="str">
        <f t="shared" si="34"/>
        <v/>
      </c>
      <c r="Z66" s="20" t="str">
        <f>Qualifikation!AD67</f>
        <v/>
      </c>
      <c r="AA66" s="21" t="str">
        <f>Qualifikation!AE67</f>
        <v/>
      </c>
      <c r="AB66" s="21" t="str">
        <f>Qualifikation!AF67</f>
        <v/>
      </c>
      <c r="AC66" s="21" t="str">
        <f>Qualifikation!AG67</f>
        <v/>
      </c>
      <c r="AD66" s="27"/>
      <c r="AE66" t="str">
        <f>IFERROR(VLOOKUP(1000,$A66:Z66,26,FALSE),"")</f>
        <v/>
      </c>
      <c r="AF66" s="20" t="str">
        <f t="shared" si="80"/>
        <v/>
      </c>
      <c r="AG66" s="21" t="str">
        <f t="shared" si="35"/>
        <v/>
      </c>
      <c r="AH66" s="21" t="str">
        <f t="shared" si="81"/>
        <v/>
      </c>
      <c r="AI66" s="21" t="str">
        <f t="shared" si="36"/>
        <v/>
      </c>
      <c r="AJ66" s="27"/>
      <c r="AK66" t="str">
        <f>IFERROR(VLOOKUP(1000,$B66:AF66,31,FALSE),"")</f>
        <v/>
      </c>
      <c r="AL66" s="20" t="str">
        <f t="shared" si="82"/>
        <v/>
      </c>
      <c r="AM66" s="21" t="str">
        <f t="shared" si="37"/>
        <v/>
      </c>
      <c r="AN66" s="21" t="str">
        <f t="shared" si="83"/>
        <v/>
      </c>
      <c r="AO66" s="21" t="str">
        <f t="shared" si="38"/>
        <v/>
      </c>
      <c r="AP66" s="27"/>
      <c r="AQ66" t="str">
        <f t="shared" si="39"/>
        <v/>
      </c>
      <c r="AR66" s="20" t="str">
        <f t="shared" si="84"/>
        <v/>
      </c>
      <c r="AS66" s="21" t="str">
        <f t="shared" si="85"/>
        <v/>
      </c>
      <c r="AT66" s="21" t="str">
        <f t="shared" si="86"/>
        <v/>
      </c>
      <c r="AU66" s="21" t="str">
        <f t="shared" si="76"/>
        <v/>
      </c>
      <c r="AV66" s="27"/>
      <c r="AW66" t="str">
        <f t="shared" si="40"/>
        <v/>
      </c>
      <c r="AX66" t="str">
        <f t="shared" si="41"/>
        <v/>
      </c>
      <c r="AY66" t="str">
        <f t="shared" si="77"/>
        <v/>
      </c>
      <c r="AZ66" t="str">
        <f t="shared" si="42"/>
        <v/>
      </c>
      <c r="BA66" t="str">
        <f t="shared" si="78"/>
        <v/>
      </c>
      <c r="BB66" s="28"/>
      <c r="BC66" t="str">
        <f t="shared" si="43"/>
        <v/>
      </c>
      <c r="BD66" s="20" t="str">
        <f t="shared" si="87"/>
        <v/>
      </c>
      <c r="BE66" s="21" t="str">
        <f t="shared" si="44"/>
        <v/>
      </c>
      <c r="BF66" s="21" t="str">
        <f t="shared" si="45"/>
        <v/>
      </c>
      <c r="BG66" s="21" t="str">
        <f t="shared" si="46"/>
        <v/>
      </c>
      <c r="BH66" s="27"/>
      <c r="BI66" t="str">
        <f t="shared" si="47"/>
        <v/>
      </c>
      <c r="BJ66" t="str">
        <f t="shared" si="88"/>
        <v/>
      </c>
      <c r="BK66" t="str">
        <f t="shared" si="48"/>
        <v/>
      </c>
      <c r="BL66" t="str">
        <f t="shared" si="49"/>
        <v/>
      </c>
      <c r="BM66" t="str">
        <f t="shared" si="50"/>
        <v/>
      </c>
      <c r="BN66" s="28"/>
      <c r="BO66" t="str">
        <f t="shared" si="51"/>
        <v/>
      </c>
      <c r="BP66" s="20" t="str">
        <f t="shared" si="89"/>
        <v/>
      </c>
      <c r="BQ66" s="21" t="str">
        <f t="shared" si="52"/>
        <v/>
      </c>
      <c r="BR66" s="21" t="str">
        <f t="shared" si="53"/>
        <v/>
      </c>
      <c r="BS66" s="21" t="str">
        <f t="shared" si="54"/>
        <v/>
      </c>
      <c r="BT66" s="27"/>
      <c r="BU66" t="str">
        <f t="shared" si="55"/>
        <v/>
      </c>
      <c r="BV66" t="str">
        <f t="shared" si="90"/>
        <v/>
      </c>
      <c r="BW66" t="str">
        <f t="shared" si="56"/>
        <v/>
      </c>
      <c r="BX66" t="str">
        <f t="shared" si="57"/>
        <v/>
      </c>
      <c r="BY66" t="str">
        <f t="shared" si="58"/>
        <v/>
      </c>
      <c r="BZ66" s="28"/>
      <c r="CA66" t="str">
        <f t="shared" si="59"/>
        <v/>
      </c>
      <c r="CB66" s="20" t="str">
        <f t="shared" si="60"/>
        <v/>
      </c>
      <c r="CC66" s="21" t="str">
        <f t="shared" si="61"/>
        <v/>
      </c>
      <c r="CD66" s="21" t="str">
        <f t="shared" si="62"/>
        <v/>
      </c>
      <c r="CE66" s="21" t="str">
        <f t="shared" si="63"/>
        <v/>
      </c>
      <c r="CF66" s="27"/>
      <c r="CI66" s="3">
        <v>63</v>
      </c>
      <c r="CJ66" s="3" t="e">
        <f t="shared" si="91"/>
        <v>#NUM!</v>
      </c>
      <c r="CK66" s="3" t="e">
        <f t="shared" si="92"/>
        <v>#NUM!</v>
      </c>
      <c r="CL66" s="3" t="e">
        <f t="shared" si="93"/>
        <v>#NUM!</v>
      </c>
      <c r="CM66" s="3" t="e">
        <f>VLOOKUP(CJ66,Anmeldung!$A$5:$E$204,5,FALSE)</f>
        <v>#NUM!</v>
      </c>
      <c r="CO66" s="63" t="e">
        <f>VLOOKUP(CJ66,Anmeldung!$A$5:$E$204,5,FALSE)</f>
        <v>#NUM!</v>
      </c>
      <c r="CP66" s="3" t="e">
        <f t="shared" si="64"/>
        <v>#NUM!</v>
      </c>
      <c r="CQ66" s="64" t="str">
        <f t="shared" si="65"/>
        <v/>
      </c>
      <c r="CR66" s="65" t="str">
        <f t="shared" si="66"/>
        <v/>
      </c>
      <c r="CS66">
        <f t="shared" si="94"/>
        <v>63</v>
      </c>
      <c r="CT66">
        <f t="shared" si="67"/>
        <v>48</v>
      </c>
      <c r="CU66" t="str">
        <f t="shared" si="68"/>
        <v/>
      </c>
      <c r="CV66" t="str">
        <f t="shared" si="79"/>
        <v/>
      </c>
      <c r="CW66" t="str">
        <f t="shared" si="69"/>
        <v/>
      </c>
      <c r="CZ66" s="3">
        <v>63</v>
      </c>
      <c r="DA66" s="3" t="str">
        <f t="shared" si="70"/>
        <v/>
      </c>
      <c r="DB66" s="3" t="str">
        <f t="shared" si="71"/>
        <v/>
      </c>
      <c r="DC66" s="3" t="str">
        <f t="shared" si="72"/>
        <v/>
      </c>
      <c r="DF66" s="3">
        <v>63</v>
      </c>
      <c r="DG66" s="3" t="str">
        <f t="shared" si="73"/>
        <v/>
      </c>
      <c r="DH66" s="3" t="str">
        <f t="shared" si="74"/>
        <v/>
      </c>
      <c r="DI66" s="3" t="str">
        <f t="shared" si="75"/>
        <v/>
      </c>
    </row>
    <row r="67" spans="1:113" x14ac:dyDescent="0.3">
      <c r="A67">
        <f t="shared" si="15"/>
        <v>0</v>
      </c>
      <c r="B67">
        <f t="shared" si="16"/>
        <v>0</v>
      </c>
      <c r="C67">
        <f t="shared" si="17"/>
        <v>0</v>
      </c>
      <c r="D67">
        <f t="shared" si="18"/>
        <v>0</v>
      </c>
      <c r="E67">
        <f t="shared" si="19"/>
        <v>0</v>
      </c>
      <c r="F67">
        <f t="shared" si="20"/>
        <v>0</v>
      </c>
      <c r="G67">
        <f t="shared" si="21"/>
        <v>0</v>
      </c>
      <c r="H67">
        <f t="shared" si="22"/>
        <v>0</v>
      </c>
      <c r="I67">
        <f t="shared" si="23"/>
        <v>0</v>
      </c>
      <c r="J67">
        <f t="shared" si="24"/>
        <v>0</v>
      </c>
      <c r="M67" s="3" t="str">
        <f t="shared" si="25"/>
        <v/>
      </c>
      <c r="N67" s="3" t="str">
        <f t="shared" si="26"/>
        <v/>
      </c>
      <c r="O67" s="3" t="str">
        <f t="shared" si="27"/>
        <v/>
      </c>
      <c r="P67" s="3" t="str">
        <f t="shared" si="28"/>
        <v/>
      </c>
      <c r="Q67" s="3" t="str">
        <f t="shared" si="29"/>
        <v/>
      </c>
      <c r="R67" s="3" t="str">
        <f t="shared" si="30"/>
        <v/>
      </c>
      <c r="S67" s="3" t="str">
        <f t="shared" si="31"/>
        <v/>
      </c>
      <c r="T67" s="3" t="str">
        <f t="shared" si="32"/>
        <v/>
      </c>
      <c r="U67" s="3" t="str">
        <f t="shared" si="33"/>
        <v/>
      </c>
      <c r="V67" s="3" t="str">
        <f t="shared" si="34"/>
        <v/>
      </c>
      <c r="Z67" s="20" t="str">
        <f>Qualifikation!AD68</f>
        <v/>
      </c>
      <c r="AA67" s="21" t="str">
        <f>Qualifikation!AE68</f>
        <v/>
      </c>
      <c r="AB67" s="21" t="str">
        <f>Qualifikation!AF68</f>
        <v/>
      </c>
      <c r="AC67" s="21" t="str">
        <f>Qualifikation!AG68</f>
        <v/>
      </c>
      <c r="AD67" s="27"/>
      <c r="AE67" t="str">
        <f>IFERROR(VLOOKUP(1000,$A67:Z67,26,FALSE),"")</f>
        <v/>
      </c>
      <c r="AF67" s="20" t="str">
        <f t="shared" si="80"/>
        <v/>
      </c>
      <c r="AG67" s="21" t="str">
        <f t="shared" si="35"/>
        <v/>
      </c>
      <c r="AH67" s="21" t="str">
        <f t="shared" si="81"/>
        <v/>
      </c>
      <c r="AI67" s="21" t="str">
        <f t="shared" si="36"/>
        <v/>
      </c>
      <c r="AJ67" s="27"/>
      <c r="AK67" t="str">
        <f>IFERROR(VLOOKUP(1000,$B67:AF67,31,FALSE),"")</f>
        <v/>
      </c>
      <c r="AL67" s="20" t="str">
        <f t="shared" si="82"/>
        <v/>
      </c>
      <c r="AM67" s="21" t="str">
        <f t="shared" si="37"/>
        <v/>
      </c>
      <c r="AN67" s="21" t="str">
        <f t="shared" si="83"/>
        <v/>
      </c>
      <c r="AO67" s="21" t="str">
        <f t="shared" si="38"/>
        <v/>
      </c>
      <c r="AP67" s="27"/>
      <c r="AQ67" t="str">
        <f t="shared" si="39"/>
        <v/>
      </c>
      <c r="AR67" s="20" t="str">
        <f t="shared" si="84"/>
        <v/>
      </c>
      <c r="AS67" s="21" t="str">
        <f t="shared" si="85"/>
        <v/>
      </c>
      <c r="AT67" s="21" t="str">
        <f t="shared" si="86"/>
        <v/>
      </c>
      <c r="AU67" s="21" t="str">
        <f t="shared" si="76"/>
        <v/>
      </c>
      <c r="AV67" s="27"/>
      <c r="AW67" t="str">
        <f t="shared" si="40"/>
        <v/>
      </c>
      <c r="AX67" t="str">
        <f t="shared" si="41"/>
        <v/>
      </c>
      <c r="AY67" t="str">
        <f t="shared" si="77"/>
        <v/>
      </c>
      <c r="AZ67" t="str">
        <f t="shared" si="42"/>
        <v/>
      </c>
      <c r="BA67" t="str">
        <f t="shared" si="78"/>
        <v/>
      </c>
      <c r="BB67" s="28"/>
      <c r="BC67" t="str">
        <f t="shared" si="43"/>
        <v/>
      </c>
      <c r="BD67" s="20" t="str">
        <f t="shared" si="87"/>
        <v/>
      </c>
      <c r="BE67" s="21" t="str">
        <f t="shared" si="44"/>
        <v/>
      </c>
      <c r="BF67" s="21" t="str">
        <f t="shared" si="45"/>
        <v/>
      </c>
      <c r="BG67" s="21" t="str">
        <f t="shared" si="46"/>
        <v/>
      </c>
      <c r="BH67" s="27"/>
      <c r="BI67" t="str">
        <f t="shared" si="47"/>
        <v/>
      </c>
      <c r="BJ67" t="str">
        <f t="shared" si="88"/>
        <v/>
      </c>
      <c r="BK67" t="str">
        <f t="shared" si="48"/>
        <v/>
      </c>
      <c r="BL67" t="str">
        <f t="shared" si="49"/>
        <v/>
      </c>
      <c r="BM67" t="str">
        <f t="shared" si="50"/>
        <v/>
      </c>
      <c r="BN67" s="28"/>
      <c r="BO67" t="str">
        <f t="shared" si="51"/>
        <v/>
      </c>
      <c r="BP67" s="20" t="str">
        <f t="shared" si="89"/>
        <v/>
      </c>
      <c r="BQ67" s="21" t="str">
        <f t="shared" si="52"/>
        <v/>
      </c>
      <c r="BR67" s="21" t="str">
        <f t="shared" si="53"/>
        <v/>
      </c>
      <c r="BS67" s="21" t="str">
        <f t="shared" si="54"/>
        <v/>
      </c>
      <c r="BT67" s="27"/>
      <c r="BU67" t="str">
        <f t="shared" si="55"/>
        <v/>
      </c>
      <c r="BV67" t="str">
        <f t="shared" si="90"/>
        <v/>
      </c>
      <c r="BW67" t="str">
        <f t="shared" si="56"/>
        <v/>
      </c>
      <c r="BX67" t="str">
        <f t="shared" si="57"/>
        <v/>
      </c>
      <c r="BY67" t="str">
        <f t="shared" si="58"/>
        <v/>
      </c>
      <c r="BZ67" s="28"/>
      <c r="CA67" t="str">
        <f t="shared" si="59"/>
        <v/>
      </c>
      <c r="CB67" s="20" t="str">
        <f t="shared" si="60"/>
        <v/>
      </c>
      <c r="CC67" s="21" t="str">
        <f t="shared" si="61"/>
        <v/>
      </c>
      <c r="CD67" s="21" t="str">
        <f t="shared" si="62"/>
        <v/>
      </c>
      <c r="CE67" s="21" t="str">
        <f t="shared" si="63"/>
        <v/>
      </c>
      <c r="CF67" s="27"/>
      <c r="CI67" s="3">
        <v>64</v>
      </c>
      <c r="CJ67" s="3" t="e">
        <f t="shared" si="91"/>
        <v>#NUM!</v>
      </c>
      <c r="CK67" s="3" t="e">
        <f t="shared" si="92"/>
        <v>#NUM!</v>
      </c>
      <c r="CL67" s="3" t="e">
        <f t="shared" si="93"/>
        <v>#NUM!</v>
      </c>
      <c r="CM67" s="3" t="e">
        <f>VLOOKUP(CJ67,Anmeldung!$A$5:$E$204,5,FALSE)</f>
        <v>#NUM!</v>
      </c>
      <c r="CO67" s="63" t="e">
        <f>VLOOKUP(CJ67,Anmeldung!$A$5:$E$204,5,FALSE)</f>
        <v>#NUM!</v>
      </c>
      <c r="CP67" s="3" t="e">
        <f t="shared" si="64"/>
        <v>#NUM!</v>
      </c>
      <c r="CQ67" s="64" t="str">
        <f t="shared" si="65"/>
        <v/>
      </c>
      <c r="CR67" s="65" t="str">
        <f t="shared" si="66"/>
        <v/>
      </c>
      <c r="CS67">
        <f t="shared" si="94"/>
        <v>64</v>
      </c>
      <c r="CT67" t="str">
        <f t="shared" si="67"/>
        <v/>
      </c>
      <c r="CU67" t="str">
        <f t="shared" si="68"/>
        <v/>
      </c>
      <c r="CV67" t="str">
        <f t="shared" si="79"/>
        <v/>
      </c>
      <c r="CW67" t="str">
        <f t="shared" si="69"/>
        <v/>
      </c>
      <c r="CZ67" s="3">
        <v>64</v>
      </c>
      <c r="DA67" s="3" t="str">
        <f t="shared" si="70"/>
        <v/>
      </c>
      <c r="DB67" s="3" t="str">
        <f t="shared" si="71"/>
        <v/>
      </c>
      <c r="DC67" s="3" t="str">
        <f t="shared" si="72"/>
        <v/>
      </c>
      <c r="DF67" s="3">
        <v>64</v>
      </c>
      <c r="DG67" s="3" t="str">
        <f t="shared" si="73"/>
        <v/>
      </c>
      <c r="DH67" s="3" t="str">
        <f t="shared" si="74"/>
        <v/>
      </c>
      <c r="DI67" s="3" t="str">
        <f t="shared" si="75"/>
        <v/>
      </c>
    </row>
    <row r="68" spans="1:113" x14ac:dyDescent="0.3">
      <c r="A68">
        <f t="shared" si="15"/>
        <v>0</v>
      </c>
      <c r="B68">
        <f t="shared" si="16"/>
        <v>0</v>
      </c>
      <c r="C68">
        <f t="shared" si="17"/>
        <v>0</v>
      </c>
      <c r="D68">
        <f t="shared" si="18"/>
        <v>0</v>
      </c>
      <c r="E68">
        <f t="shared" si="19"/>
        <v>0</v>
      </c>
      <c r="F68">
        <f t="shared" si="20"/>
        <v>0</v>
      </c>
      <c r="G68">
        <f t="shared" si="21"/>
        <v>0</v>
      </c>
      <c r="H68">
        <f t="shared" si="22"/>
        <v>0</v>
      </c>
      <c r="I68">
        <f t="shared" si="23"/>
        <v>0</v>
      </c>
      <c r="J68">
        <f t="shared" si="24"/>
        <v>0</v>
      </c>
      <c r="M68" s="3" t="str">
        <f t="shared" si="25"/>
        <v/>
      </c>
      <c r="N68" s="3" t="str">
        <f t="shared" si="26"/>
        <v/>
      </c>
      <c r="O68" s="3" t="str">
        <f t="shared" si="27"/>
        <v/>
      </c>
      <c r="P68" s="3" t="str">
        <f t="shared" si="28"/>
        <v/>
      </c>
      <c r="Q68" s="3" t="str">
        <f t="shared" si="29"/>
        <v/>
      </c>
      <c r="R68" s="3" t="str">
        <f t="shared" si="30"/>
        <v/>
      </c>
      <c r="S68" s="3" t="str">
        <f t="shared" si="31"/>
        <v/>
      </c>
      <c r="T68" s="3" t="str">
        <f t="shared" si="32"/>
        <v/>
      </c>
      <c r="U68" s="3" t="str">
        <f t="shared" si="33"/>
        <v/>
      </c>
      <c r="V68" s="3" t="str">
        <f t="shared" si="34"/>
        <v/>
      </c>
      <c r="Z68" s="20" t="str">
        <f>Qualifikation!AD69</f>
        <v/>
      </c>
      <c r="AA68" s="21" t="str">
        <f>Qualifikation!AE69</f>
        <v/>
      </c>
      <c r="AB68" s="21" t="str">
        <f>Qualifikation!AF69</f>
        <v/>
      </c>
      <c r="AC68" s="21" t="str">
        <f>Qualifikation!AG69</f>
        <v/>
      </c>
      <c r="AD68" s="27"/>
      <c r="AE68" t="str">
        <f>IFERROR(VLOOKUP(1000,$A68:Z68,26,FALSE),"")</f>
        <v/>
      </c>
      <c r="AF68" s="20" t="str">
        <f t="shared" ref="AF68:AF99" si="95">IFERROR(SMALL(AE$4:AE$203,ROW(H65)),"")</f>
        <v/>
      </c>
      <c r="AG68" s="21" t="str">
        <f t="shared" si="35"/>
        <v/>
      </c>
      <c r="AH68" s="21" t="str">
        <f t="shared" ref="AH68:AH99" si="96">IF(AF68="","",(VLOOKUP(AF68,$Z$4:$AB$203,3,FALSE)))</f>
        <v/>
      </c>
      <c r="AI68" s="21" t="str">
        <f t="shared" si="36"/>
        <v/>
      </c>
      <c r="AJ68" s="27"/>
      <c r="AK68" t="str">
        <f>IFERROR(VLOOKUP(1000,$B68:AF68,31,FALSE),"")</f>
        <v/>
      </c>
      <c r="AL68" s="20" t="str">
        <f t="shared" ref="AL68:AL99" si="97">IFERROR(SMALL(AK$4:AK$203,ROW(M65)),"")</f>
        <v/>
      </c>
      <c r="AM68" s="21" t="str">
        <f t="shared" si="37"/>
        <v/>
      </c>
      <c r="AN68" s="21" t="str">
        <f t="shared" ref="AN68:AN99" si="98">IF(AL68="","",(VLOOKUP(AL68,$Z$4:$AB$203,3,FALSE)))</f>
        <v/>
      </c>
      <c r="AO68" s="21" t="str">
        <f t="shared" si="38"/>
        <v/>
      </c>
      <c r="AP68" s="27"/>
      <c r="AQ68" t="str">
        <f t="shared" si="39"/>
        <v/>
      </c>
      <c r="AR68" s="20" t="str">
        <f t="shared" ref="AR68:AR99" si="99">IFERROR(SMALL(AQ$4:AQ$203,ROW(M65)),"")</f>
        <v/>
      </c>
      <c r="AS68" s="21" t="str">
        <f t="shared" ref="AS68:AS99" si="100">IF(AR68="","",(VLOOKUP(AR68,AL68:AM267,2,FALSE)))</f>
        <v/>
      </c>
      <c r="AT68" s="21" t="str">
        <f t="shared" ref="AT68:AT99" si="101">IF(AR68="","",(VLOOKUP(AR68,AL68:AN267,3,FALSE)))</f>
        <v/>
      </c>
      <c r="AU68" s="21" t="str">
        <f t="shared" si="76"/>
        <v/>
      </c>
      <c r="AV68" s="27"/>
      <c r="AW68" t="str">
        <f t="shared" si="40"/>
        <v/>
      </c>
      <c r="AX68" t="str">
        <f t="shared" si="41"/>
        <v/>
      </c>
      <c r="AY68" t="str">
        <f t="shared" si="77"/>
        <v/>
      </c>
      <c r="AZ68" t="str">
        <f t="shared" si="42"/>
        <v/>
      </c>
      <c r="BA68" t="str">
        <f t="shared" si="78"/>
        <v/>
      </c>
      <c r="BB68" s="28"/>
      <c r="BC68" t="str">
        <f t="shared" si="43"/>
        <v/>
      </c>
      <c r="BD68" s="20" t="str">
        <f t="shared" ref="BD68:BD99" si="102">IFERROR(SMALL(BC$4:BC$203,ROW(W65)),"")</f>
        <v/>
      </c>
      <c r="BE68" s="21" t="str">
        <f t="shared" si="44"/>
        <v/>
      </c>
      <c r="BF68" s="21" t="str">
        <f t="shared" si="45"/>
        <v/>
      </c>
      <c r="BG68" s="21" t="str">
        <f t="shared" si="46"/>
        <v/>
      </c>
      <c r="BH68" s="27"/>
      <c r="BI68" t="str">
        <f t="shared" si="47"/>
        <v/>
      </c>
      <c r="BJ68" t="str">
        <f t="shared" ref="BJ68:BJ99" si="103">IFERROR(SMALL(BI$4:BI$203,ROW(AB65)),"")</f>
        <v/>
      </c>
      <c r="BK68" t="str">
        <f t="shared" si="48"/>
        <v/>
      </c>
      <c r="BL68" t="str">
        <f t="shared" si="49"/>
        <v/>
      </c>
      <c r="BM68" t="str">
        <f t="shared" si="50"/>
        <v/>
      </c>
      <c r="BN68" s="28"/>
      <c r="BO68" t="str">
        <f t="shared" si="51"/>
        <v/>
      </c>
      <c r="BP68" s="20" t="str">
        <f t="shared" ref="BP68:BP99" si="104">IFERROR(SMALL(BO$4:BO$203,ROW(AH65)),"")</f>
        <v/>
      </c>
      <c r="BQ68" s="21" t="str">
        <f t="shared" si="52"/>
        <v/>
      </c>
      <c r="BR68" s="21" t="str">
        <f t="shared" si="53"/>
        <v/>
      </c>
      <c r="BS68" s="21" t="str">
        <f t="shared" si="54"/>
        <v/>
      </c>
      <c r="BT68" s="27"/>
      <c r="BU68" t="str">
        <f t="shared" si="55"/>
        <v/>
      </c>
      <c r="BV68" t="str">
        <f t="shared" ref="BV68:BV99" si="105">IFERROR(SMALL(BU$4:BU$203,ROW(AN65)),"")</f>
        <v/>
      </c>
      <c r="BW68" t="str">
        <f t="shared" si="56"/>
        <v/>
      </c>
      <c r="BX68" t="str">
        <f t="shared" si="57"/>
        <v/>
      </c>
      <c r="BY68" t="str">
        <f t="shared" si="58"/>
        <v/>
      </c>
      <c r="BZ68" s="28"/>
      <c r="CA68" t="str">
        <f t="shared" si="59"/>
        <v/>
      </c>
      <c r="CB68" s="20" t="str">
        <f t="shared" si="60"/>
        <v/>
      </c>
      <c r="CC68" s="21" t="str">
        <f t="shared" si="61"/>
        <v/>
      </c>
      <c r="CD68" s="21" t="str">
        <f t="shared" si="62"/>
        <v/>
      </c>
      <c r="CE68" s="21" t="str">
        <f t="shared" si="63"/>
        <v/>
      </c>
      <c r="CF68" s="27"/>
      <c r="CI68" s="3">
        <v>65</v>
      </c>
      <c r="CJ68" s="3" t="e">
        <f t="shared" ref="CJ68:CJ99" si="106">Y269</f>
        <v>#NUM!</v>
      </c>
      <c r="CK68" s="3" t="e">
        <f t="shared" ref="CK68:CK99" si="107">VLOOKUP(CJ68,$Z$4:$AB$203,2,FALSE)</f>
        <v>#NUM!</v>
      </c>
      <c r="CL68" s="3" t="e">
        <f t="shared" ref="CL68:CL99" si="108">VLOOKUP(CJ68,$Z$4:$AB$203,3,FALSE)</f>
        <v>#NUM!</v>
      </c>
      <c r="CM68" s="3" t="e">
        <f>VLOOKUP(CJ68,Anmeldung!$A$5:$E$204,5,FALSE)</f>
        <v>#NUM!</v>
      </c>
      <c r="CO68" s="63" t="e">
        <f>VLOOKUP(CJ68,Anmeldung!$A$5:$E$204,5,FALSE)</f>
        <v>#NUM!</v>
      </c>
      <c r="CP68" s="3" t="e">
        <f t="shared" si="64"/>
        <v>#NUM!</v>
      </c>
      <c r="CQ68" s="64" t="str">
        <f t="shared" si="65"/>
        <v/>
      </c>
      <c r="CR68" s="65" t="str">
        <f t="shared" si="66"/>
        <v/>
      </c>
      <c r="CS68">
        <f t="shared" ref="CS68:CS99" si="109">CI68</f>
        <v>65</v>
      </c>
      <c r="CT68" t="str">
        <f t="shared" si="67"/>
        <v/>
      </c>
      <c r="CU68" t="str">
        <f t="shared" si="68"/>
        <v/>
      </c>
      <c r="CV68" t="str">
        <f t="shared" si="79"/>
        <v/>
      </c>
      <c r="CW68" t="str">
        <f t="shared" si="69"/>
        <v/>
      </c>
      <c r="CZ68" s="3">
        <v>65</v>
      </c>
      <c r="DA68" s="3" t="str">
        <f t="shared" si="70"/>
        <v/>
      </c>
      <c r="DB68" s="3" t="str">
        <f t="shared" si="71"/>
        <v/>
      </c>
      <c r="DC68" s="3" t="str">
        <f t="shared" si="72"/>
        <v/>
      </c>
      <c r="DF68" s="3">
        <v>65</v>
      </c>
      <c r="DG68" s="3" t="str">
        <f t="shared" si="73"/>
        <v/>
      </c>
      <c r="DH68" s="3" t="str">
        <f t="shared" si="74"/>
        <v/>
      </c>
      <c r="DI68" s="3" t="str">
        <f t="shared" si="75"/>
        <v/>
      </c>
    </row>
    <row r="69" spans="1:113" x14ac:dyDescent="0.3">
      <c r="A69">
        <f t="shared" ref="A69:A132" si="110">AD69*1000</f>
        <v>0</v>
      </c>
      <c r="B69">
        <f t="shared" ref="B69:B132" si="111">AJ69*1000</f>
        <v>0</v>
      </c>
      <c r="C69">
        <f t="shared" ref="C69:C132" si="112">AP69*1000</f>
        <v>0</v>
      </c>
      <c r="D69">
        <f t="shared" ref="D69:D132" si="113">AV69*1000</f>
        <v>0</v>
      </c>
      <c r="E69">
        <f t="shared" ref="E69:E132" si="114">BB69*1000</f>
        <v>0</v>
      </c>
      <c r="F69">
        <f t="shared" ref="F69:F132" si="115">BH69*1000</f>
        <v>0</v>
      </c>
      <c r="G69">
        <f t="shared" ref="G69:G132" si="116">BN69*1000</f>
        <v>0</v>
      </c>
      <c r="H69">
        <f t="shared" ref="H69:H132" si="117">BT69*1000</f>
        <v>0</v>
      </c>
      <c r="I69">
        <f t="shared" ref="I69:I132" si="118">BZ69*1000</f>
        <v>0</v>
      </c>
      <c r="J69">
        <f t="shared" ref="J69:J132" si="119">CF69*1000</f>
        <v>0</v>
      </c>
      <c r="M69" s="3" t="str">
        <f t="shared" ref="M69:M132" si="120">IFERROR(VLOOKUP(2000,A69:Z69,26,FALSE),"")</f>
        <v/>
      </c>
      <c r="N69" s="3" t="str">
        <f t="shared" ref="N69:N132" si="121">IFERROR(VLOOKUP(2000,B69:AF69,31,FALSE),"")</f>
        <v/>
      </c>
      <c r="O69" s="3" t="str">
        <f t="shared" ref="O69:O132" si="122">IFERROR(VLOOKUP(2000,C69:AL69,36,FALSE),"")</f>
        <v/>
      </c>
      <c r="P69" s="3" t="str">
        <f t="shared" ref="P69:P132" si="123">IFERROR(VLOOKUP(2000,D69:AR69,41,FALSE),"")</f>
        <v/>
      </c>
      <c r="Q69" s="3" t="str">
        <f t="shared" ref="Q69:Q132" si="124">IFERROR(VLOOKUP(2000,E69:AX69,46,FALSE),"")</f>
        <v/>
      </c>
      <c r="R69" s="3" t="str">
        <f t="shared" ref="R69:R132" si="125">IFERROR(VLOOKUP(2000,F69:BD69,51,FALSE),"")</f>
        <v/>
      </c>
      <c r="S69" s="3" t="str">
        <f t="shared" ref="S69:S132" si="126">IFERROR(VLOOKUP(2000,G69:BJ69,56,FALSE),"")</f>
        <v/>
      </c>
      <c r="T69" s="3" t="str">
        <f t="shared" ref="T69:T132" si="127">IFERROR(VLOOKUP(2000,H69:BP69,61,FALSE),"")</f>
        <v/>
      </c>
      <c r="U69" s="3" t="str">
        <f t="shared" ref="U69:U132" si="128">IFERROR(VLOOKUP(2000,I69:BV69,66,FALSE),"")</f>
        <v/>
      </c>
      <c r="V69" s="3" t="str">
        <f t="shared" ref="V69:V132" si="129">IFERROR(VLOOKUP(2000,J69:CF69,71,FALSE),"")</f>
        <v/>
      </c>
      <c r="Z69" s="20" t="str">
        <f>Qualifikation!AD70</f>
        <v/>
      </c>
      <c r="AA69" s="21" t="str">
        <f>Qualifikation!AE70</f>
        <v/>
      </c>
      <c r="AB69" s="21" t="str">
        <f>Qualifikation!AF70</f>
        <v/>
      </c>
      <c r="AC69" s="21" t="str">
        <f>Qualifikation!AG70</f>
        <v/>
      </c>
      <c r="AD69" s="27"/>
      <c r="AE69" t="str">
        <f>IFERROR(VLOOKUP(1000,$A69:Z69,26,FALSE),"")</f>
        <v/>
      </c>
      <c r="AF69" s="20" t="str">
        <f t="shared" si="95"/>
        <v/>
      </c>
      <c r="AG69" s="21" t="str">
        <f t="shared" ref="AG69:AG132" si="130">IF(AF69="","",(VLOOKUP(AF69,$Z$4:$AA$203,2,FALSE)))</f>
        <v/>
      </c>
      <c r="AH69" s="21" t="str">
        <f t="shared" si="96"/>
        <v/>
      </c>
      <c r="AI69" s="21" t="str">
        <f t="shared" ref="AI69:AI132" si="131">IF(AF69="","",(VLOOKUP(AF69,$Z$4:$AC$203,4,FALSE)))</f>
        <v/>
      </c>
      <c r="AJ69" s="27"/>
      <c r="AK69" t="str">
        <f>IFERROR(VLOOKUP(1000,$B69:AF69,31,FALSE),"")</f>
        <v/>
      </c>
      <c r="AL69" s="20" t="str">
        <f t="shared" si="97"/>
        <v/>
      </c>
      <c r="AM69" s="21" t="str">
        <f t="shared" ref="AM69:AM132" si="132">IF(AL69="","",(VLOOKUP(AL69,$Z$4:$AA$203,2,FALSE)))</f>
        <v/>
      </c>
      <c r="AN69" s="21" t="str">
        <f t="shared" si="98"/>
        <v/>
      </c>
      <c r="AO69" s="21" t="str">
        <f t="shared" ref="AO69:AO132" si="133">IF(AL69="","",(VLOOKUP(AL69,$Z$4:$AC$203,4,FALSE)))</f>
        <v/>
      </c>
      <c r="AP69" s="27"/>
      <c r="AQ69" t="str">
        <f t="shared" ref="AQ69:AQ132" si="134">IFERROR(VLOOKUP(1000,C69:AL69,36,FALSE),"")</f>
        <v/>
      </c>
      <c r="AR69" s="20" t="str">
        <f t="shared" si="99"/>
        <v/>
      </c>
      <c r="AS69" s="21" t="str">
        <f t="shared" si="100"/>
        <v/>
      </c>
      <c r="AT69" s="21" t="str">
        <f t="shared" si="101"/>
        <v/>
      </c>
      <c r="AU69" s="21" t="str">
        <f t="shared" si="76"/>
        <v/>
      </c>
      <c r="AV69" s="27"/>
      <c r="AW69" t="str">
        <f t="shared" ref="AW69:AW132" si="135">IFERROR(VLOOKUP(1000,D69:AR69,41,FALSE),"")</f>
        <v/>
      </c>
      <c r="AX69" t="str">
        <f t="shared" ref="AX69:AX132" si="136">IFERROR(SMALL(AW$4:AW$203,ROW(M66)),"")</f>
        <v/>
      </c>
      <c r="AY69" t="str">
        <f t="shared" ref="AY69:AY132" si="137">IF(AX69="","",(VLOOKUP(AX69,AR69:AS268,2,FALSE)))</f>
        <v/>
      </c>
      <c r="AZ69" t="str">
        <f t="shared" ref="AZ69:AZ132" si="138">IF(AX69="","",(VLOOKUP(AX69,AR69:AT268,3,FALSE)))</f>
        <v/>
      </c>
      <c r="BA69" t="str">
        <f t="shared" si="78"/>
        <v/>
      </c>
      <c r="BB69" s="28"/>
      <c r="BC69" t="str">
        <f t="shared" ref="BC69:BC132" si="139">IFERROR(VLOOKUP(1000,E69:AX69,46,FALSE),"")</f>
        <v/>
      </c>
      <c r="BD69" s="20" t="str">
        <f t="shared" si="102"/>
        <v/>
      </c>
      <c r="BE69" s="21" t="str">
        <f t="shared" ref="BE69:BE132" si="140">IF(BD69="","",(VLOOKUP(BD69,AX69:AY268,2,FALSE)))</f>
        <v/>
      </c>
      <c r="BF69" s="21" t="str">
        <f t="shared" ref="BF69:BF132" si="141">IF(BD69="","",(VLOOKUP(BD69,AX69:AZ268,3,FALSE)))</f>
        <v/>
      </c>
      <c r="BG69" s="21" t="str">
        <f t="shared" ref="BG69:BG132" si="142">IF(BD69="","",(VLOOKUP(BD69,AX69:BA268,4,FALSE)))</f>
        <v/>
      </c>
      <c r="BH69" s="27"/>
      <c r="BI69" t="str">
        <f t="shared" ref="BI69:BI132" si="143">IFERROR(VLOOKUP(1000,F69:BD69,51,FALSE),"")</f>
        <v/>
      </c>
      <c r="BJ69" t="str">
        <f t="shared" si="103"/>
        <v/>
      </c>
      <c r="BK69" t="str">
        <f t="shared" ref="BK69:BK132" si="144">IF(BJ69="","",(VLOOKUP(BJ69,BD69:BE268,2,FALSE)))</f>
        <v/>
      </c>
      <c r="BL69" t="str">
        <f t="shared" ref="BL69:BL132" si="145">IF(BJ69="","",(VLOOKUP(BJ69,BD69:BF268,3,FALSE)))</f>
        <v/>
      </c>
      <c r="BM69" t="str">
        <f t="shared" ref="BM69:BM132" si="146">IF(BJ69="","",(VLOOKUP(BJ69,BD69:BG268,4,FALSE)))</f>
        <v/>
      </c>
      <c r="BN69" s="28"/>
      <c r="BO69" t="str">
        <f t="shared" ref="BO69:BO132" si="147">IFERROR(VLOOKUP(1000,G69:BJ69,56,FALSE),"")</f>
        <v/>
      </c>
      <c r="BP69" s="20" t="str">
        <f t="shared" si="104"/>
        <v/>
      </c>
      <c r="BQ69" s="21" t="str">
        <f t="shared" ref="BQ69:BQ132" si="148">IF(BP69="","",(VLOOKUP(BP69,BJ69:BK268,2,FALSE)))</f>
        <v/>
      </c>
      <c r="BR69" s="21" t="str">
        <f t="shared" ref="BR69:BR132" si="149">IF(BP69="","",(VLOOKUP(BP69,BJ69:BL268,3,FALSE)))</f>
        <v/>
      </c>
      <c r="BS69" s="21" t="str">
        <f t="shared" ref="BS69:BS132" si="150">IF(BP69="","",(VLOOKUP(BP69,BJ69:BM268,4,FALSE)))</f>
        <v/>
      </c>
      <c r="BT69" s="27"/>
      <c r="BU69" t="str">
        <f t="shared" ref="BU69:BU132" si="151">IFERROR(VLOOKUP(1000,H69:BP69,61,FALSE),"")</f>
        <v/>
      </c>
      <c r="BV69" t="str">
        <f t="shared" si="105"/>
        <v/>
      </c>
      <c r="BW69" t="str">
        <f t="shared" ref="BW69:BW132" si="152">IF(BV69="","",(VLOOKUP(BV69,BP69:BQ268,2,FALSE)))</f>
        <v/>
      </c>
      <c r="BX69" t="str">
        <f t="shared" ref="BX69:BX132" si="153">IF(BV69="","",(VLOOKUP(BV69,BP69:BR268,3,FALSE)))</f>
        <v/>
      </c>
      <c r="BY69" t="str">
        <f t="shared" ref="BY69:BY132" si="154">IF(BV69="","",(VLOOKUP(BV69,BP69:BS268,4,FALSE)))</f>
        <v/>
      </c>
      <c r="BZ69" s="28"/>
      <c r="CA69" t="str">
        <f t="shared" ref="CA69:CA132" si="155">IFERROR(VLOOKUP(1000,I69:BV69,66,FALSE),"")</f>
        <v/>
      </c>
      <c r="CB69" s="20" t="str">
        <f t="shared" ref="CB69:CB132" si="156">IFERROR(SMALL(CA$4:CA$203,ROW(AT66)),"")</f>
        <v/>
      </c>
      <c r="CC69" s="21" t="str">
        <f t="shared" ref="CC69:CC132" si="157">IF(CB69="","",(VLOOKUP(CB69,BV69:BW268,2,FALSE)))</f>
        <v/>
      </c>
      <c r="CD69" s="21" t="str">
        <f t="shared" ref="CD69:CD132" si="158">IF(CB69="","",(VLOOKUP(CB69,BV69:BX268,3,FALSE)))</f>
        <v/>
      </c>
      <c r="CE69" s="21" t="str">
        <f t="shared" ref="CE69:CE132" si="159">IF(CB69="","",(VLOOKUP(CB69,BV69:BZ268,4,FALSE)))</f>
        <v/>
      </c>
      <c r="CF69" s="27"/>
      <c r="CI69" s="3">
        <v>66</v>
      </c>
      <c r="CJ69" s="3" t="e">
        <f t="shared" si="106"/>
        <v>#NUM!</v>
      </c>
      <c r="CK69" s="3" t="e">
        <f t="shared" si="107"/>
        <v>#NUM!</v>
      </c>
      <c r="CL69" s="3" t="e">
        <f t="shared" si="108"/>
        <v>#NUM!</v>
      </c>
      <c r="CM69" s="3" t="e">
        <f>VLOOKUP(CJ69,Anmeldung!$A$5:$E$204,5,FALSE)</f>
        <v>#NUM!</v>
      </c>
      <c r="CO69" s="63" t="e">
        <f>VLOOKUP(CJ69,Anmeldung!$A$5:$E$204,5,FALSE)</f>
        <v>#NUM!</v>
      </c>
      <c r="CP69" s="3" t="e">
        <f t="shared" ref="CP69:CP132" si="160">CJ69</f>
        <v>#NUM!</v>
      </c>
      <c r="CQ69" s="64" t="str">
        <f t="shared" ref="CQ69:CQ132" si="161">IFERROR(VLOOKUP("SKi",CO69:CP69,2,FALSE),"")</f>
        <v/>
      </c>
      <c r="CR69" s="65" t="str">
        <f t="shared" ref="CR69:CR132" si="162">IFERROR(VLOOKUP("Snowboard",CO69:CP69,2,FALSE),"")</f>
        <v/>
      </c>
      <c r="CS69">
        <f t="shared" si="109"/>
        <v>66</v>
      </c>
      <c r="CT69" t="str">
        <f t="shared" ref="CT69:CT132" si="163">IFERROR(VLOOKUP(CS69,$CQ$4:$CS$203,3,FALSE),"")</f>
        <v/>
      </c>
      <c r="CU69" t="str">
        <f t="shared" ref="CU69:CU132" si="164">IFERROR(SMALL($CT$4:$CT$203,ROW(CU66)),"")</f>
        <v/>
      </c>
      <c r="CV69" t="str">
        <f t="shared" si="79"/>
        <v/>
      </c>
      <c r="CW69" t="str">
        <f t="shared" ref="CW69:CW132" si="165">IFERROR(SMALL($CV$4:$CV$203,ROW(CW66)),"")</f>
        <v/>
      </c>
      <c r="CZ69" s="3">
        <v>66</v>
      </c>
      <c r="DA69" s="3" t="str">
        <f t="shared" ref="DA69:DA132" si="166">IFERROR(VLOOKUP(CU69,$CI$4:$CL$203,2,FALSE),"")</f>
        <v/>
      </c>
      <c r="DB69" s="3" t="str">
        <f t="shared" ref="DB69:DB132" si="167">IFERROR(VLOOKUP(CU69,$CI$4:$CL$203,3,FALSE),"")</f>
        <v/>
      </c>
      <c r="DC69" s="3" t="str">
        <f t="shared" ref="DC69:DC132" si="168">IFERROR(VLOOKUP(CU69,$CI$4:$CL$203,4,FALSE),"")</f>
        <v/>
      </c>
      <c r="DF69" s="3">
        <v>66</v>
      </c>
      <c r="DG69" s="3" t="str">
        <f t="shared" ref="DG69:DG132" si="169">IFERROR(VLOOKUP(CW69,$CI$4:$CL$203,2,FALSE),"")</f>
        <v/>
      </c>
      <c r="DH69" s="3" t="str">
        <f t="shared" ref="DH69:DH132" si="170">IFERROR(VLOOKUP(CW69,$CI$4:$CL$203,3,FALSE),"")</f>
        <v/>
      </c>
      <c r="DI69" s="3" t="str">
        <f t="shared" ref="DI69:DI132" si="171">IFERROR(VLOOKUP(CW69,$CI$4:$CL$203,4,FALSE),"")</f>
        <v/>
      </c>
    </row>
    <row r="70" spans="1:113" x14ac:dyDescent="0.3">
      <c r="A70">
        <f t="shared" si="110"/>
        <v>0</v>
      </c>
      <c r="B70">
        <f t="shared" si="111"/>
        <v>0</v>
      </c>
      <c r="C70">
        <f t="shared" si="112"/>
        <v>0</v>
      </c>
      <c r="D70">
        <f t="shared" si="113"/>
        <v>0</v>
      </c>
      <c r="E70">
        <f t="shared" si="114"/>
        <v>0</v>
      </c>
      <c r="F70">
        <f t="shared" si="115"/>
        <v>0</v>
      </c>
      <c r="G70">
        <f t="shared" si="116"/>
        <v>0</v>
      </c>
      <c r="H70">
        <f t="shared" si="117"/>
        <v>0</v>
      </c>
      <c r="I70">
        <f t="shared" si="118"/>
        <v>0</v>
      </c>
      <c r="J70">
        <f t="shared" si="119"/>
        <v>0</v>
      </c>
      <c r="M70" s="3" t="str">
        <f t="shared" si="120"/>
        <v/>
      </c>
      <c r="N70" s="3" t="str">
        <f t="shared" si="121"/>
        <v/>
      </c>
      <c r="O70" s="3" t="str">
        <f t="shared" si="122"/>
        <v/>
      </c>
      <c r="P70" s="3" t="str">
        <f t="shared" si="123"/>
        <v/>
      </c>
      <c r="Q70" s="3" t="str">
        <f t="shared" si="124"/>
        <v/>
      </c>
      <c r="R70" s="3" t="str">
        <f t="shared" si="125"/>
        <v/>
      </c>
      <c r="S70" s="3" t="str">
        <f t="shared" si="126"/>
        <v/>
      </c>
      <c r="T70" s="3" t="str">
        <f t="shared" si="127"/>
        <v/>
      </c>
      <c r="U70" s="3" t="str">
        <f t="shared" si="128"/>
        <v/>
      </c>
      <c r="V70" s="3" t="str">
        <f t="shared" si="129"/>
        <v/>
      </c>
      <c r="Z70" s="20" t="str">
        <f>Qualifikation!AD71</f>
        <v/>
      </c>
      <c r="AA70" s="21" t="str">
        <f>Qualifikation!AE71</f>
        <v/>
      </c>
      <c r="AB70" s="21" t="str">
        <f>Qualifikation!AF71</f>
        <v/>
      </c>
      <c r="AC70" s="21" t="str">
        <f>Qualifikation!AG71</f>
        <v/>
      </c>
      <c r="AD70" s="27"/>
      <c r="AE70" t="str">
        <f>IFERROR(VLOOKUP(1000,$A70:Z70,26,FALSE),"")</f>
        <v/>
      </c>
      <c r="AF70" s="20" t="str">
        <f t="shared" si="95"/>
        <v/>
      </c>
      <c r="AG70" s="21" t="str">
        <f t="shared" si="130"/>
        <v/>
      </c>
      <c r="AH70" s="21" t="str">
        <f t="shared" si="96"/>
        <v/>
      </c>
      <c r="AI70" s="21" t="str">
        <f t="shared" si="131"/>
        <v/>
      </c>
      <c r="AJ70" s="27"/>
      <c r="AK70" t="str">
        <f>IFERROR(VLOOKUP(1000,$B70:AF70,31,FALSE),"")</f>
        <v/>
      </c>
      <c r="AL70" s="20" t="str">
        <f t="shared" si="97"/>
        <v/>
      </c>
      <c r="AM70" s="21" t="str">
        <f t="shared" si="132"/>
        <v/>
      </c>
      <c r="AN70" s="21" t="str">
        <f t="shared" si="98"/>
        <v/>
      </c>
      <c r="AO70" s="21" t="str">
        <f t="shared" si="133"/>
        <v/>
      </c>
      <c r="AP70" s="27"/>
      <c r="AQ70" t="str">
        <f t="shared" si="134"/>
        <v/>
      </c>
      <c r="AR70" s="20" t="str">
        <f t="shared" si="99"/>
        <v/>
      </c>
      <c r="AS70" s="21" t="str">
        <f t="shared" si="100"/>
        <v/>
      </c>
      <c r="AT70" s="21" t="str">
        <f t="shared" si="101"/>
        <v/>
      </c>
      <c r="AU70" s="21" t="str">
        <f t="shared" ref="AU70:AU133" si="172">IF(AR70="","",(VLOOKUP(AR70,AL70:AO269,4,FALSE)))</f>
        <v/>
      </c>
      <c r="AV70" s="27"/>
      <c r="AW70" t="str">
        <f t="shared" si="135"/>
        <v/>
      </c>
      <c r="AX70" t="str">
        <f t="shared" si="136"/>
        <v/>
      </c>
      <c r="AY70" t="str">
        <f t="shared" si="137"/>
        <v/>
      </c>
      <c r="AZ70" t="str">
        <f t="shared" si="138"/>
        <v/>
      </c>
      <c r="BA70" t="str">
        <f t="shared" ref="BA70:BA133" si="173">IF(AX70="","",(VLOOKUP(AX70,AR70:AU269,4,FALSE)))</f>
        <v/>
      </c>
      <c r="BB70" s="28"/>
      <c r="BC70" t="str">
        <f t="shared" si="139"/>
        <v/>
      </c>
      <c r="BD70" s="20" t="str">
        <f t="shared" si="102"/>
        <v/>
      </c>
      <c r="BE70" s="21" t="str">
        <f t="shared" si="140"/>
        <v/>
      </c>
      <c r="BF70" s="21" t="str">
        <f t="shared" si="141"/>
        <v/>
      </c>
      <c r="BG70" s="21" t="str">
        <f t="shared" si="142"/>
        <v/>
      </c>
      <c r="BH70" s="27"/>
      <c r="BI70" t="str">
        <f t="shared" si="143"/>
        <v/>
      </c>
      <c r="BJ70" t="str">
        <f t="shared" si="103"/>
        <v/>
      </c>
      <c r="BK70" t="str">
        <f t="shared" si="144"/>
        <v/>
      </c>
      <c r="BL70" t="str">
        <f t="shared" si="145"/>
        <v/>
      </c>
      <c r="BM70" t="str">
        <f t="shared" si="146"/>
        <v/>
      </c>
      <c r="BN70" s="28"/>
      <c r="BO70" t="str">
        <f t="shared" si="147"/>
        <v/>
      </c>
      <c r="BP70" s="20" t="str">
        <f t="shared" si="104"/>
        <v/>
      </c>
      <c r="BQ70" s="21" t="str">
        <f t="shared" si="148"/>
        <v/>
      </c>
      <c r="BR70" s="21" t="str">
        <f t="shared" si="149"/>
        <v/>
      </c>
      <c r="BS70" s="21" t="str">
        <f t="shared" si="150"/>
        <v/>
      </c>
      <c r="BT70" s="27"/>
      <c r="BU70" t="str">
        <f t="shared" si="151"/>
        <v/>
      </c>
      <c r="BV70" t="str">
        <f t="shared" si="105"/>
        <v/>
      </c>
      <c r="BW70" t="str">
        <f t="shared" si="152"/>
        <v/>
      </c>
      <c r="BX70" t="str">
        <f t="shared" si="153"/>
        <v/>
      </c>
      <c r="BY70" t="str">
        <f t="shared" si="154"/>
        <v/>
      </c>
      <c r="BZ70" s="28"/>
      <c r="CA70" t="str">
        <f t="shared" si="155"/>
        <v/>
      </c>
      <c r="CB70" s="20" t="str">
        <f t="shared" si="156"/>
        <v/>
      </c>
      <c r="CC70" s="21" t="str">
        <f t="shared" si="157"/>
        <v/>
      </c>
      <c r="CD70" s="21" t="str">
        <f t="shared" si="158"/>
        <v/>
      </c>
      <c r="CE70" s="21" t="str">
        <f t="shared" si="159"/>
        <v/>
      </c>
      <c r="CF70" s="27"/>
      <c r="CI70" s="3">
        <v>67</v>
      </c>
      <c r="CJ70" s="3" t="e">
        <f t="shared" si="106"/>
        <v>#NUM!</v>
      </c>
      <c r="CK70" s="3" t="e">
        <f t="shared" si="107"/>
        <v>#NUM!</v>
      </c>
      <c r="CL70" s="3" t="e">
        <f t="shared" si="108"/>
        <v>#NUM!</v>
      </c>
      <c r="CM70" s="3" t="e">
        <f>VLOOKUP(CJ70,Anmeldung!$A$5:$E$204,5,FALSE)</f>
        <v>#NUM!</v>
      </c>
      <c r="CO70" s="63" t="e">
        <f>VLOOKUP(CJ70,Anmeldung!$A$5:$E$204,5,FALSE)</f>
        <v>#NUM!</v>
      </c>
      <c r="CP70" s="3" t="e">
        <f t="shared" si="160"/>
        <v>#NUM!</v>
      </c>
      <c r="CQ70" s="64" t="str">
        <f t="shared" si="161"/>
        <v/>
      </c>
      <c r="CR70" s="65" t="str">
        <f t="shared" si="162"/>
        <v/>
      </c>
      <c r="CS70">
        <f t="shared" si="109"/>
        <v>67</v>
      </c>
      <c r="CT70" t="str">
        <f t="shared" si="163"/>
        <v/>
      </c>
      <c r="CU70" t="str">
        <f t="shared" si="164"/>
        <v/>
      </c>
      <c r="CV70" t="str">
        <f t="shared" ref="CV70:CV133" si="174">IFERROR(VLOOKUP(CS70,$CR$4:$CS$203,2,FALSE),"")</f>
        <v/>
      </c>
      <c r="CW70" t="str">
        <f t="shared" si="165"/>
        <v/>
      </c>
      <c r="CZ70" s="3">
        <v>67</v>
      </c>
      <c r="DA70" s="3" t="str">
        <f t="shared" si="166"/>
        <v/>
      </c>
      <c r="DB70" s="3" t="str">
        <f t="shared" si="167"/>
        <v/>
      </c>
      <c r="DC70" s="3" t="str">
        <f t="shared" si="168"/>
        <v/>
      </c>
      <c r="DF70" s="3">
        <v>67</v>
      </c>
      <c r="DG70" s="3" t="str">
        <f t="shared" si="169"/>
        <v/>
      </c>
      <c r="DH70" s="3" t="str">
        <f t="shared" si="170"/>
        <v/>
      </c>
      <c r="DI70" s="3" t="str">
        <f t="shared" si="171"/>
        <v/>
      </c>
    </row>
    <row r="71" spans="1:113" x14ac:dyDescent="0.3">
      <c r="A71">
        <f t="shared" si="110"/>
        <v>0</v>
      </c>
      <c r="B71">
        <f t="shared" si="111"/>
        <v>0</v>
      </c>
      <c r="C71">
        <f t="shared" si="112"/>
        <v>0</v>
      </c>
      <c r="D71">
        <f t="shared" si="113"/>
        <v>0</v>
      </c>
      <c r="E71">
        <f t="shared" si="114"/>
        <v>0</v>
      </c>
      <c r="F71">
        <f t="shared" si="115"/>
        <v>0</v>
      </c>
      <c r="G71">
        <f t="shared" si="116"/>
        <v>0</v>
      </c>
      <c r="H71">
        <f t="shared" si="117"/>
        <v>0</v>
      </c>
      <c r="I71">
        <f t="shared" si="118"/>
        <v>0</v>
      </c>
      <c r="J71">
        <f t="shared" si="119"/>
        <v>0</v>
      </c>
      <c r="M71" s="3" t="str">
        <f t="shared" si="120"/>
        <v/>
      </c>
      <c r="N71" s="3" t="str">
        <f t="shared" si="121"/>
        <v/>
      </c>
      <c r="O71" s="3" t="str">
        <f t="shared" si="122"/>
        <v/>
      </c>
      <c r="P71" s="3" t="str">
        <f t="shared" si="123"/>
        <v/>
      </c>
      <c r="Q71" s="3" t="str">
        <f t="shared" si="124"/>
        <v/>
      </c>
      <c r="R71" s="3" t="str">
        <f t="shared" si="125"/>
        <v/>
      </c>
      <c r="S71" s="3" t="str">
        <f t="shared" si="126"/>
        <v/>
      </c>
      <c r="T71" s="3" t="str">
        <f t="shared" si="127"/>
        <v/>
      </c>
      <c r="U71" s="3" t="str">
        <f t="shared" si="128"/>
        <v/>
      </c>
      <c r="V71" s="3" t="str">
        <f t="shared" si="129"/>
        <v/>
      </c>
      <c r="Z71" s="20" t="str">
        <f>Qualifikation!AD72</f>
        <v/>
      </c>
      <c r="AA71" s="21" t="str">
        <f>Qualifikation!AE72</f>
        <v/>
      </c>
      <c r="AB71" s="21" t="str">
        <f>Qualifikation!AF72</f>
        <v/>
      </c>
      <c r="AC71" s="21" t="str">
        <f>Qualifikation!AG72</f>
        <v/>
      </c>
      <c r="AD71" s="27"/>
      <c r="AE71" t="str">
        <f>IFERROR(VLOOKUP(1000,$A71:Z71,26,FALSE),"")</f>
        <v/>
      </c>
      <c r="AF71" s="20" t="str">
        <f t="shared" si="95"/>
        <v/>
      </c>
      <c r="AG71" s="21" t="str">
        <f t="shared" si="130"/>
        <v/>
      </c>
      <c r="AH71" s="21" t="str">
        <f t="shared" si="96"/>
        <v/>
      </c>
      <c r="AI71" s="21" t="str">
        <f t="shared" si="131"/>
        <v/>
      </c>
      <c r="AJ71" s="27"/>
      <c r="AK71" t="str">
        <f>IFERROR(VLOOKUP(1000,$B71:AF71,31,FALSE),"")</f>
        <v/>
      </c>
      <c r="AL71" s="20" t="str">
        <f t="shared" si="97"/>
        <v/>
      </c>
      <c r="AM71" s="21" t="str">
        <f t="shared" si="132"/>
        <v/>
      </c>
      <c r="AN71" s="21" t="str">
        <f t="shared" si="98"/>
        <v/>
      </c>
      <c r="AO71" s="21" t="str">
        <f t="shared" si="133"/>
        <v/>
      </c>
      <c r="AP71" s="27"/>
      <c r="AQ71" t="str">
        <f t="shared" si="134"/>
        <v/>
      </c>
      <c r="AR71" s="20" t="str">
        <f t="shared" si="99"/>
        <v/>
      </c>
      <c r="AS71" s="21" t="str">
        <f t="shared" si="100"/>
        <v/>
      </c>
      <c r="AT71" s="21" t="str">
        <f t="shared" si="101"/>
        <v/>
      </c>
      <c r="AU71" s="21" t="str">
        <f t="shared" si="172"/>
        <v/>
      </c>
      <c r="AV71" s="27"/>
      <c r="AW71" t="str">
        <f t="shared" si="135"/>
        <v/>
      </c>
      <c r="AX71" t="str">
        <f t="shared" si="136"/>
        <v/>
      </c>
      <c r="AY71" t="str">
        <f t="shared" si="137"/>
        <v/>
      </c>
      <c r="AZ71" t="str">
        <f t="shared" si="138"/>
        <v/>
      </c>
      <c r="BA71" t="str">
        <f t="shared" si="173"/>
        <v/>
      </c>
      <c r="BB71" s="28"/>
      <c r="BC71" t="str">
        <f t="shared" si="139"/>
        <v/>
      </c>
      <c r="BD71" s="20" t="str">
        <f t="shared" si="102"/>
        <v/>
      </c>
      <c r="BE71" s="21" t="str">
        <f t="shared" si="140"/>
        <v/>
      </c>
      <c r="BF71" s="21" t="str">
        <f t="shared" si="141"/>
        <v/>
      </c>
      <c r="BG71" s="21" t="str">
        <f t="shared" si="142"/>
        <v/>
      </c>
      <c r="BH71" s="27"/>
      <c r="BI71" t="str">
        <f t="shared" si="143"/>
        <v/>
      </c>
      <c r="BJ71" t="str">
        <f t="shared" si="103"/>
        <v/>
      </c>
      <c r="BK71" t="str">
        <f t="shared" si="144"/>
        <v/>
      </c>
      <c r="BL71" t="str">
        <f t="shared" si="145"/>
        <v/>
      </c>
      <c r="BM71" t="str">
        <f t="shared" si="146"/>
        <v/>
      </c>
      <c r="BN71" s="28"/>
      <c r="BO71" t="str">
        <f t="shared" si="147"/>
        <v/>
      </c>
      <c r="BP71" s="20" t="str">
        <f t="shared" si="104"/>
        <v/>
      </c>
      <c r="BQ71" s="21" t="str">
        <f t="shared" si="148"/>
        <v/>
      </c>
      <c r="BR71" s="21" t="str">
        <f t="shared" si="149"/>
        <v/>
      </c>
      <c r="BS71" s="21" t="str">
        <f t="shared" si="150"/>
        <v/>
      </c>
      <c r="BT71" s="27"/>
      <c r="BU71" t="str">
        <f t="shared" si="151"/>
        <v/>
      </c>
      <c r="BV71" t="str">
        <f t="shared" si="105"/>
        <v/>
      </c>
      <c r="BW71" t="str">
        <f t="shared" si="152"/>
        <v/>
      </c>
      <c r="BX71" t="str">
        <f t="shared" si="153"/>
        <v/>
      </c>
      <c r="BY71" t="str">
        <f t="shared" si="154"/>
        <v/>
      </c>
      <c r="BZ71" s="28"/>
      <c r="CA71" t="str">
        <f t="shared" si="155"/>
        <v/>
      </c>
      <c r="CB71" s="20" t="str">
        <f t="shared" si="156"/>
        <v/>
      </c>
      <c r="CC71" s="21" t="str">
        <f t="shared" si="157"/>
        <v/>
      </c>
      <c r="CD71" s="21" t="str">
        <f t="shared" si="158"/>
        <v/>
      </c>
      <c r="CE71" s="21" t="str">
        <f t="shared" si="159"/>
        <v/>
      </c>
      <c r="CF71" s="27"/>
      <c r="CI71" s="3">
        <v>68</v>
      </c>
      <c r="CJ71" s="3" t="e">
        <f t="shared" si="106"/>
        <v>#NUM!</v>
      </c>
      <c r="CK71" s="3" t="e">
        <f t="shared" si="107"/>
        <v>#NUM!</v>
      </c>
      <c r="CL71" s="3" t="e">
        <f t="shared" si="108"/>
        <v>#NUM!</v>
      </c>
      <c r="CM71" s="3" t="e">
        <f>VLOOKUP(CJ71,Anmeldung!$A$5:$E$204,5,FALSE)</f>
        <v>#NUM!</v>
      </c>
      <c r="CO71" s="63" t="e">
        <f>VLOOKUP(CJ71,Anmeldung!$A$5:$E$204,5,FALSE)</f>
        <v>#NUM!</v>
      </c>
      <c r="CP71" s="3" t="e">
        <f t="shared" si="160"/>
        <v>#NUM!</v>
      </c>
      <c r="CQ71" s="64" t="str">
        <f t="shared" si="161"/>
        <v/>
      </c>
      <c r="CR71" s="65" t="str">
        <f t="shared" si="162"/>
        <v/>
      </c>
      <c r="CS71">
        <f t="shared" si="109"/>
        <v>68</v>
      </c>
      <c r="CT71" t="str">
        <f t="shared" si="163"/>
        <v/>
      </c>
      <c r="CU71" t="str">
        <f t="shared" si="164"/>
        <v/>
      </c>
      <c r="CV71" t="str">
        <f t="shared" si="174"/>
        <v/>
      </c>
      <c r="CW71" t="str">
        <f t="shared" si="165"/>
        <v/>
      </c>
      <c r="CZ71" s="3">
        <v>68</v>
      </c>
      <c r="DA71" s="3" t="str">
        <f t="shared" si="166"/>
        <v/>
      </c>
      <c r="DB71" s="3" t="str">
        <f t="shared" si="167"/>
        <v/>
      </c>
      <c r="DC71" s="3" t="str">
        <f t="shared" si="168"/>
        <v/>
      </c>
      <c r="DF71" s="3">
        <v>68</v>
      </c>
      <c r="DG71" s="3" t="str">
        <f t="shared" si="169"/>
        <v/>
      </c>
      <c r="DH71" s="3" t="str">
        <f t="shared" si="170"/>
        <v/>
      </c>
      <c r="DI71" s="3" t="str">
        <f t="shared" si="171"/>
        <v/>
      </c>
    </row>
    <row r="72" spans="1:113" x14ac:dyDescent="0.3">
      <c r="A72">
        <f t="shared" si="110"/>
        <v>0</v>
      </c>
      <c r="B72">
        <f t="shared" si="111"/>
        <v>0</v>
      </c>
      <c r="C72">
        <f t="shared" si="112"/>
        <v>0</v>
      </c>
      <c r="D72">
        <f t="shared" si="113"/>
        <v>0</v>
      </c>
      <c r="E72">
        <f t="shared" si="114"/>
        <v>0</v>
      </c>
      <c r="F72">
        <f t="shared" si="115"/>
        <v>0</v>
      </c>
      <c r="G72">
        <f t="shared" si="116"/>
        <v>0</v>
      </c>
      <c r="H72">
        <f t="shared" si="117"/>
        <v>0</v>
      </c>
      <c r="I72">
        <f t="shared" si="118"/>
        <v>0</v>
      </c>
      <c r="J72">
        <f t="shared" si="119"/>
        <v>0</v>
      </c>
      <c r="M72" s="3" t="str">
        <f t="shared" si="120"/>
        <v/>
      </c>
      <c r="N72" s="3" t="str">
        <f t="shared" si="121"/>
        <v/>
      </c>
      <c r="O72" s="3" t="str">
        <f t="shared" si="122"/>
        <v/>
      </c>
      <c r="P72" s="3" t="str">
        <f t="shared" si="123"/>
        <v/>
      </c>
      <c r="Q72" s="3" t="str">
        <f t="shared" si="124"/>
        <v/>
      </c>
      <c r="R72" s="3" t="str">
        <f t="shared" si="125"/>
        <v/>
      </c>
      <c r="S72" s="3" t="str">
        <f t="shared" si="126"/>
        <v/>
      </c>
      <c r="T72" s="3" t="str">
        <f t="shared" si="127"/>
        <v/>
      </c>
      <c r="U72" s="3" t="str">
        <f t="shared" si="128"/>
        <v/>
      </c>
      <c r="V72" s="3" t="str">
        <f t="shared" si="129"/>
        <v/>
      </c>
      <c r="Z72" s="20" t="str">
        <f>Qualifikation!AD73</f>
        <v/>
      </c>
      <c r="AA72" s="21" t="str">
        <f>Qualifikation!AE73</f>
        <v/>
      </c>
      <c r="AB72" s="21" t="str">
        <f>Qualifikation!AF73</f>
        <v/>
      </c>
      <c r="AC72" s="21" t="str">
        <f>Qualifikation!AG73</f>
        <v/>
      </c>
      <c r="AD72" s="27"/>
      <c r="AE72" t="str">
        <f>IFERROR(VLOOKUP(1000,$A72:Z72,26,FALSE),"")</f>
        <v/>
      </c>
      <c r="AF72" s="20" t="str">
        <f t="shared" si="95"/>
        <v/>
      </c>
      <c r="AG72" s="21" t="str">
        <f t="shared" si="130"/>
        <v/>
      </c>
      <c r="AH72" s="21" t="str">
        <f t="shared" si="96"/>
        <v/>
      </c>
      <c r="AI72" s="21" t="str">
        <f t="shared" si="131"/>
        <v/>
      </c>
      <c r="AJ72" s="27"/>
      <c r="AK72" t="str">
        <f>IFERROR(VLOOKUP(1000,$B72:AF72,31,FALSE),"")</f>
        <v/>
      </c>
      <c r="AL72" s="20" t="str">
        <f t="shared" si="97"/>
        <v/>
      </c>
      <c r="AM72" s="21" t="str">
        <f t="shared" si="132"/>
        <v/>
      </c>
      <c r="AN72" s="21" t="str">
        <f t="shared" si="98"/>
        <v/>
      </c>
      <c r="AO72" s="21" t="str">
        <f t="shared" si="133"/>
        <v/>
      </c>
      <c r="AP72" s="27"/>
      <c r="AQ72" t="str">
        <f t="shared" si="134"/>
        <v/>
      </c>
      <c r="AR72" s="20" t="str">
        <f t="shared" si="99"/>
        <v/>
      </c>
      <c r="AS72" s="21" t="str">
        <f t="shared" si="100"/>
        <v/>
      </c>
      <c r="AT72" s="21" t="str">
        <f t="shared" si="101"/>
        <v/>
      </c>
      <c r="AU72" s="21" t="str">
        <f t="shared" si="172"/>
        <v/>
      </c>
      <c r="AV72" s="27"/>
      <c r="AW72" t="str">
        <f t="shared" si="135"/>
        <v/>
      </c>
      <c r="AX72" t="str">
        <f t="shared" si="136"/>
        <v/>
      </c>
      <c r="AY72" t="str">
        <f t="shared" si="137"/>
        <v/>
      </c>
      <c r="AZ72" t="str">
        <f t="shared" si="138"/>
        <v/>
      </c>
      <c r="BA72" t="str">
        <f t="shared" si="173"/>
        <v/>
      </c>
      <c r="BB72" s="28"/>
      <c r="BC72" t="str">
        <f t="shared" si="139"/>
        <v/>
      </c>
      <c r="BD72" s="20" t="str">
        <f t="shared" si="102"/>
        <v/>
      </c>
      <c r="BE72" s="21" t="str">
        <f t="shared" si="140"/>
        <v/>
      </c>
      <c r="BF72" s="21" t="str">
        <f t="shared" si="141"/>
        <v/>
      </c>
      <c r="BG72" s="21" t="str">
        <f t="shared" si="142"/>
        <v/>
      </c>
      <c r="BH72" s="27"/>
      <c r="BI72" t="str">
        <f t="shared" si="143"/>
        <v/>
      </c>
      <c r="BJ72" t="str">
        <f t="shared" si="103"/>
        <v/>
      </c>
      <c r="BK72" t="str">
        <f t="shared" si="144"/>
        <v/>
      </c>
      <c r="BL72" t="str">
        <f t="shared" si="145"/>
        <v/>
      </c>
      <c r="BM72" t="str">
        <f t="shared" si="146"/>
        <v/>
      </c>
      <c r="BN72" s="28"/>
      <c r="BO72" t="str">
        <f t="shared" si="147"/>
        <v/>
      </c>
      <c r="BP72" s="20" t="str">
        <f t="shared" si="104"/>
        <v/>
      </c>
      <c r="BQ72" s="21" t="str">
        <f t="shared" si="148"/>
        <v/>
      </c>
      <c r="BR72" s="21" t="str">
        <f t="shared" si="149"/>
        <v/>
      </c>
      <c r="BS72" s="21" t="str">
        <f t="shared" si="150"/>
        <v/>
      </c>
      <c r="BT72" s="27"/>
      <c r="BU72" t="str">
        <f t="shared" si="151"/>
        <v/>
      </c>
      <c r="BV72" t="str">
        <f t="shared" si="105"/>
        <v/>
      </c>
      <c r="BW72" t="str">
        <f t="shared" si="152"/>
        <v/>
      </c>
      <c r="BX72" t="str">
        <f t="shared" si="153"/>
        <v/>
      </c>
      <c r="BY72" t="str">
        <f t="shared" si="154"/>
        <v/>
      </c>
      <c r="BZ72" s="28"/>
      <c r="CA72" t="str">
        <f t="shared" si="155"/>
        <v/>
      </c>
      <c r="CB72" s="20" t="str">
        <f t="shared" si="156"/>
        <v/>
      </c>
      <c r="CC72" s="21" t="str">
        <f t="shared" si="157"/>
        <v/>
      </c>
      <c r="CD72" s="21" t="str">
        <f t="shared" si="158"/>
        <v/>
      </c>
      <c r="CE72" s="21" t="str">
        <f t="shared" si="159"/>
        <v/>
      </c>
      <c r="CF72" s="27"/>
      <c r="CI72" s="3">
        <v>69</v>
      </c>
      <c r="CJ72" s="3" t="e">
        <f t="shared" si="106"/>
        <v>#NUM!</v>
      </c>
      <c r="CK72" s="3" t="e">
        <f t="shared" si="107"/>
        <v>#NUM!</v>
      </c>
      <c r="CL72" s="3" t="e">
        <f t="shared" si="108"/>
        <v>#NUM!</v>
      </c>
      <c r="CM72" s="3" t="e">
        <f>VLOOKUP(CJ72,Anmeldung!$A$5:$E$204,5,FALSE)</f>
        <v>#NUM!</v>
      </c>
      <c r="CO72" s="63" t="e">
        <f>VLOOKUP(CJ72,Anmeldung!$A$5:$E$204,5,FALSE)</f>
        <v>#NUM!</v>
      </c>
      <c r="CP72" s="3" t="e">
        <f t="shared" si="160"/>
        <v>#NUM!</v>
      </c>
      <c r="CQ72" s="64" t="str">
        <f t="shared" si="161"/>
        <v/>
      </c>
      <c r="CR72" s="65" t="str">
        <f t="shared" si="162"/>
        <v/>
      </c>
      <c r="CS72">
        <f t="shared" si="109"/>
        <v>69</v>
      </c>
      <c r="CT72" t="str">
        <f t="shared" si="163"/>
        <v/>
      </c>
      <c r="CU72" t="str">
        <f t="shared" si="164"/>
        <v/>
      </c>
      <c r="CV72" t="str">
        <f t="shared" si="174"/>
        <v/>
      </c>
      <c r="CW72" t="str">
        <f t="shared" si="165"/>
        <v/>
      </c>
      <c r="CZ72" s="3">
        <v>69</v>
      </c>
      <c r="DA72" s="3" t="str">
        <f t="shared" si="166"/>
        <v/>
      </c>
      <c r="DB72" s="3" t="str">
        <f t="shared" si="167"/>
        <v/>
      </c>
      <c r="DC72" s="3" t="str">
        <f t="shared" si="168"/>
        <v/>
      </c>
      <c r="DF72" s="3">
        <v>69</v>
      </c>
      <c r="DG72" s="3" t="str">
        <f t="shared" si="169"/>
        <v/>
      </c>
      <c r="DH72" s="3" t="str">
        <f t="shared" si="170"/>
        <v/>
      </c>
      <c r="DI72" s="3" t="str">
        <f t="shared" si="171"/>
        <v/>
      </c>
    </row>
    <row r="73" spans="1:113" x14ac:dyDescent="0.3">
      <c r="A73">
        <f t="shared" si="110"/>
        <v>0</v>
      </c>
      <c r="B73">
        <f t="shared" si="111"/>
        <v>0</v>
      </c>
      <c r="C73">
        <f t="shared" si="112"/>
        <v>0</v>
      </c>
      <c r="D73">
        <f t="shared" si="113"/>
        <v>0</v>
      </c>
      <c r="E73">
        <f t="shared" si="114"/>
        <v>0</v>
      </c>
      <c r="F73">
        <f t="shared" si="115"/>
        <v>0</v>
      </c>
      <c r="G73">
        <f t="shared" si="116"/>
        <v>0</v>
      </c>
      <c r="H73">
        <f t="shared" si="117"/>
        <v>0</v>
      </c>
      <c r="I73">
        <f t="shared" si="118"/>
        <v>0</v>
      </c>
      <c r="J73">
        <f t="shared" si="119"/>
        <v>0</v>
      </c>
      <c r="M73" s="3" t="str">
        <f t="shared" si="120"/>
        <v/>
      </c>
      <c r="N73" s="3" t="str">
        <f t="shared" si="121"/>
        <v/>
      </c>
      <c r="O73" s="3" t="str">
        <f t="shared" si="122"/>
        <v/>
      </c>
      <c r="P73" s="3" t="str">
        <f t="shared" si="123"/>
        <v/>
      </c>
      <c r="Q73" s="3" t="str">
        <f t="shared" si="124"/>
        <v/>
      </c>
      <c r="R73" s="3" t="str">
        <f t="shared" si="125"/>
        <v/>
      </c>
      <c r="S73" s="3" t="str">
        <f t="shared" si="126"/>
        <v/>
      </c>
      <c r="T73" s="3" t="str">
        <f t="shared" si="127"/>
        <v/>
      </c>
      <c r="U73" s="3" t="str">
        <f t="shared" si="128"/>
        <v/>
      </c>
      <c r="V73" s="3" t="str">
        <f t="shared" si="129"/>
        <v/>
      </c>
      <c r="Z73" s="20" t="str">
        <f>Qualifikation!AD74</f>
        <v/>
      </c>
      <c r="AA73" s="21" t="str">
        <f>Qualifikation!AE74</f>
        <v/>
      </c>
      <c r="AB73" s="21" t="str">
        <f>Qualifikation!AF74</f>
        <v/>
      </c>
      <c r="AC73" s="21" t="str">
        <f>Qualifikation!AG74</f>
        <v/>
      </c>
      <c r="AD73" s="27"/>
      <c r="AE73" t="str">
        <f>IFERROR(VLOOKUP(1000,$A73:Z73,26,FALSE),"")</f>
        <v/>
      </c>
      <c r="AF73" s="20" t="str">
        <f t="shared" si="95"/>
        <v/>
      </c>
      <c r="AG73" s="21" t="str">
        <f t="shared" si="130"/>
        <v/>
      </c>
      <c r="AH73" s="21" t="str">
        <f t="shared" si="96"/>
        <v/>
      </c>
      <c r="AI73" s="21" t="str">
        <f t="shared" si="131"/>
        <v/>
      </c>
      <c r="AJ73" s="27"/>
      <c r="AK73" t="str">
        <f>IFERROR(VLOOKUP(1000,$B73:AF73,31,FALSE),"")</f>
        <v/>
      </c>
      <c r="AL73" s="20" t="str">
        <f t="shared" si="97"/>
        <v/>
      </c>
      <c r="AM73" s="21" t="str">
        <f t="shared" si="132"/>
        <v/>
      </c>
      <c r="AN73" s="21" t="str">
        <f t="shared" si="98"/>
        <v/>
      </c>
      <c r="AO73" s="21" t="str">
        <f t="shared" si="133"/>
        <v/>
      </c>
      <c r="AP73" s="27"/>
      <c r="AQ73" t="str">
        <f t="shared" si="134"/>
        <v/>
      </c>
      <c r="AR73" s="20" t="str">
        <f t="shared" si="99"/>
        <v/>
      </c>
      <c r="AS73" s="21" t="str">
        <f t="shared" si="100"/>
        <v/>
      </c>
      <c r="AT73" s="21" t="str">
        <f t="shared" si="101"/>
        <v/>
      </c>
      <c r="AU73" s="21" t="str">
        <f t="shared" si="172"/>
        <v/>
      </c>
      <c r="AV73" s="27"/>
      <c r="AW73" t="str">
        <f t="shared" si="135"/>
        <v/>
      </c>
      <c r="AX73" t="str">
        <f t="shared" si="136"/>
        <v/>
      </c>
      <c r="AY73" t="str">
        <f t="shared" si="137"/>
        <v/>
      </c>
      <c r="AZ73" t="str">
        <f t="shared" si="138"/>
        <v/>
      </c>
      <c r="BA73" t="str">
        <f t="shared" si="173"/>
        <v/>
      </c>
      <c r="BB73" s="28"/>
      <c r="BC73" t="str">
        <f t="shared" si="139"/>
        <v/>
      </c>
      <c r="BD73" s="20" t="str">
        <f t="shared" si="102"/>
        <v/>
      </c>
      <c r="BE73" s="21" t="str">
        <f t="shared" si="140"/>
        <v/>
      </c>
      <c r="BF73" s="21" t="str">
        <f t="shared" si="141"/>
        <v/>
      </c>
      <c r="BG73" s="21" t="str">
        <f t="shared" si="142"/>
        <v/>
      </c>
      <c r="BH73" s="27"/>
      <c r="BI73" t="str">
        <f t="shared" si="143"/>
        <v/>
      </c>
      <c r="BJ73" t="str">
        <f t="shared" si="103"/>
        <v/>
      </c>
      <c r="BK73" t="str">
        <f t="shared" si="144"/>
        <v/>
      </c>
      <c r="BL73" t="str">
        <f t="shared" si="145"/>
        <v/>
      </c>
      <c r="BM73" t="str">
        <f t="shared" si="146"/>
        <v/>
      </c>
      <c r="BN73" s="28"/>
      <c r="BO73" t="str">
        <f t="shared" si="147"/>
        <v/>
      </c>
      <c r="BP73" s="20" t="str">
        <f t="shared" si="104"/>
        <v/>
      </c>
      <c r="BQ73" s="21" t="str">
        <f t="shared" si="148"/>
        <v/>
      </c>
      <c r="BR73" s="21" t="str">
        <f t="shared" si="149"/>
        <v/>
      </c>
      <c r="BS73" s="21" t="str">
        <f t="shared" si="150"/>
        <v/>
      </c>
      <c r="BT73" s="27"/>
      <c r="BU73" t="str">
        <f t="shared" si="151"/>
        <v/>
      </c>
      <c r="BV73" t="str">
        <f t="shared" si="105"/>
        <v/>
      </c>
      <c r="BW73" t="str">
        <f t="shared" si="152"/>
        <v/>
      </c>
      <c r="BX73" t="str">
        <f t="shared" si="153"/>
        <v/>
      </c>
      <c r="BY73" t="str">
        <f t="shared" si="154"/>
        <v/>
      </c>
      <c r="BZ73" s="28"/>
      <c r="CA73" t="str">
        <f t="shared" si="155"/>
        <v/>
      </c>
      <c r="CB73" s="20" t="str">
        <f t="shared" si="156"/>
        <v/>
      </c>
      <c r="CC73" s="21" t="str">
        <f t="shared" si="157"/>
        <v/>
      </c>
      <c r="CD73" s="21" t="str">
        <f t="shared" si="158"/>
        <v/>
      </c>
      <c r="CE73" s="21" t="str">
        <f t="shared" si="159"/>
        <v/>
      </c>
      <c r="CF73" s="27"/>
      <c r="CI73" s="3">
        <v>70</v>
      </c>
      <c r="CJ73" s="3" t="e">
        <f t="shared" si="106"/>
        <v>#NUM!</v>
      </c>
      <c r="CK73" s="3" t="e">
        <f t="shared" si="107"/>
        <v>#NUM!</v>
      </c>
      <c r="CL73" s="3" t="e">
        <f t="shared" si="108"/>
        <v>#NUM!</v>
      </c>
      <c r="CM73" s="3" t="e">
        <f>VLOOKUP(CJ73,Anmeldung!$A$5:$E$204,5,FALSE)</f>
        <v>#NUM!</v>
      </c>
      <c r="CO73" s="63" t="e">
        <f>VLOOKUP(CJ73,Anmeldung!$A$5:$E$204,5,FALSE)</f>
        <v>#NUM!</v>
      </c>
      <c r="CP73" s="3" t="e">
        <f t="shared" si="160"/>
        <v>#NUM!</v>
      </c>
      <c r="CQ73" s="64" t="str">
        <f t="shared" si="161"/>
        <v/>
      </c>
      <c r="CR73" s="65" t="str">
        <f t="shared" si="162"/>
        <v/>
      </c>
      <c r="CS73">
        <f t="shared" si="109"/>
        <v>70</v>
      </c>
      <c r="CT73" t="str">
        <f t="shared" si="163"/>
        <v/>
      </c>
      <c r="CU73" t="str">
        <f t="shared" si="164"/>
        <v/>
      </c>
      <c r="CV73" t="str">
        <f t="shared" si="174"/>
        <v/>
      </c>
      <c r="CW73" t="str">
        <f t="shared" si="165"/>
        <v/>
      </c>
      <c r="CZ73" s="3">
        <v>70</v>
      </c>
      <c r="DA73" s="3" t="str">
        <f t="shared" si="166"/>
        <v/>
      </c>
      <c r="DB73" s="3" t="str">
        <f t="shared" si="167"/>
        <v/>
      </c>
      <c r="DC73" s="3" t="str">
        <f t="shared" si="168"/>
        <v/>
      </c>
      <c r="DF73" s="3">
        <v>70</v>
      </c>
      <c r="DG73" s="3" t="str">
        <f t="shared" si="169"/>
        <v/>
      </c>
      <c r="DH73" s="3" t="str">
        <f t="shared" si="170"/>
        <v/>
      </c>
      <c r="DI73" s="3" t="str">
        <f t="shared" si="171"/>
        <v/>
      </c>
    </row>
    <row r="74" spans="1:113" x14ac:dyDescent="0.3">
      <c r="A74">
        <f t="shared" si="110"/>
        <v>0</v>
      </c>
      <c r="B74">
        <f t="shared" si="111"/>
        <v>0</v>
      </c>
      <c r="C74">
        <f t="shared" si="112"/>
        <v>0</v>
      </c>
      <c r="D74">
        <f t="shared" si="113"/>
        <v>0</v>
      </c>
      <c r="E74">
        <f t="shared" si="114"/>
        <v>0</v>
      </c>
      <c r="F74">
        <f t="shared" si="115"/>
        <v>0</v>
      </c>
      <c r="G74">
        <f t="shared" si="116"/>
        <v>0</v>
      </c>
      <c r="H74">
        <f t="shared" si="117"/>
        <v>0</v>
      </c>
      <c r="I74">
        <f t="shared" si="118"/>
        <v>0</v>
      </c>
      <c r="J74">
        <f t="shared" si="119"/>
        <v>0</v>
      </c>
      <c r="M74" s="3" t="str">
        <f t="shared" si="120"/>
        <v/>
      </c>
      <c r="N74" s="3" t="str">
        <f t="shared" si="121"/>
        <v/>
      </c>
      <c r="O74" s="3" t="str">
        <f t="shared" si="122"/>
        <v/>
      </c>
      <c r="P74" s="3" t="str">
        <f t="shared" si="123"/>
        <v/>
      </c>
      <c r="Q74" s="3" t="str">
        <f t="shared" si="124"/>
        <v/>
      </c>
      <c r="R74" s="3" t="str">
        <f t="shared" si="125"/>
        <v/>
      </c>
      <c r="S74" s="3" t="str">
        <f t="shared" si="126"/>
        <v/>
      </c>
      <c r="T74" s="3" t="str">
        <f t="shared" si="127"/>
        <v/>
      </c>
      <c r="U74" s="3" t="str">
        <f t="shared" si="128"/>
        <v/>
      </c>
      <c r="V74" s="3" t="str">
        <f t="shared" si="129"/>
        <v/>
      </c>
      <c r="Z74" s="20" t="str">
        <f>Qualifikation!AD75</f>
        <v/>
      </c>
      <c r="AA74" s="21" t="str">
        <f>Qualifikation!AE75</f>
        <v/>
      </c>
      <c r="AB74" s="21" t="str">
        <f>Qualifikation!AF75</f>
        <v/>
      </c>
      <c r="AC74" s="21" t="str">
        <f>Qualifikation!AG75</f>
        <v/>
      </c>
      <c r="AD74" s="27"/>
      <c r="AE74" t="str">
        <f>IFERROR(VLOOKUP(1000,$A74:Z74,26,FALSE),"")</f>
        <v/>
      </c>
      <c r="AF74" s="20" t="str">
        <f t="shared" si="95"/>
        <v/>
      </c>
      <c r="AG74" s="21" t="str">
        <f t="shared" si="130"/>
        <v/>
      </c>
      <c r="AH74" s="21" t="str">
        <f t="shared" si="96"/>
        <v/>
      </c>
      <c r="AI74" s="21" t="str">
        <f t="shared" si="131"/>
        <v/>
      </c>
      <c r="AJ74" s="27"/>
      <c r="AK74" t="str">
        <f>IFERROR(VLOOKUP(1000,$B74:AF74,31,FALSE),"")</f>
        <v/>
      </c>
      <c r="AL74" s="20" t="str">
        <f t="shared" si="97"/>
        <v/>
      </c>
      <c r="AM74" s="21" t="str">
        <f t="shared" si="132"/>
        <v/>
      </c>
      <c r="AN74" s="21" t="str">
        <f t="shared" si="98"/>
        <v/>
      </c>
      <c r="AO74" s="21" t="str">
        <f t="shared" si="133"/>
        <v/>
      </c>
      <c r="AP74" s="27"/>
      <c r="AQ74" t="str">
        <f t="shared" si="134"/>
        <v/>
      </c>
      <c r="AR74" s="20" t="str">
        <f t="shared" si="99"/>
        <v/>
      </c>
      <c r="AS74" s="21" t="str">
        <f t="shared" si="100"/>
        <v/>
      </c>
      <c r="AT74" s="21" t="str">
        <f t="shared" si="101"/>
        <v/>
      </c>
      <c r="AU74" s="21" t="str">
        <f t="shared" si="172"/>
        <v/>
      </c>
      <c r="AV74" s="27"/>
      <c r="AW74" t="str">
        <f t="shared" si="135"/>
        <v/>
      </c>
      <c r="AX74" t="str">
        <f t="shared" si="136"/>
        <v/>
      </c>
      <c r="AY74" t="str">
        <f t="shared" si="137"/>
        <v/>
      </c>
      <c r="AZ74" t="str">
        <f t="shared" si="138"/>
        <v/>
      </c>
      <c r="BA74" t="str">
        <f t="shared" si="173"/>
        <v/>
      </c>
      <c r="BB74" s="28"/>
      <c r="BC74" t="str">
        <f t="shared" si="139"/>
        <v/>
      </c>
      <c r="BD74" s="20" t="str">
        <f t="shared" si="102"/>
        <v/>
      </c>
      <c r="BE74" s="21" t="str">
        <f t="shared" si="140"/>
        <v/>
      </c>
      <c r="BF74" s="21" t="str">
        <f t="shared" si="141"/>
        <v/>
      </c>
      <c r="BG74" s="21" t="str">
        <f t="shared" si="142"/>
        <v/>
      </c>
      <c r="BH74" s="27"/>
      <c r="BI74" t="str">
        <f t="shared" si="143"/>
        <v/>
      </c>
      <c r="BJ74" t="str">
        <f t="shared" si="103"/>
        <v/>
      </c>
      <c r="BK74" t="str">
        <f t="shared" si="144"/>
        <v/>
      </c>
      <c r="BL74" t="str">
        <f t="shared" si="145"/>
        <v/>
      </c>
      <c r="BM74" t="str">
        <f t="shared" si="146"/>
        <v/>
      </c>
      <c r="BN74" s="28"/>
      <c r="BO74" t="str">
        <f t="shared" si="147"/>
        <v/>
      </c>
      <c r="BP74" s="20" t="str">
        <f t="shared" si="104"/>
        <v/>
      </c>
      <c r="BQ74" s="21" t="str">
        <f t="shared" si="148"/>
        <v/>
      </c>
      <c r="BR74" s="21" t="str">
        <f t="shared" si="149"/>
        <v/>
      </c>
      <c r="BS74" s="21" t="str">
        <f t="shared" si="150"/>
        <v/>
      </c>
      <c r="BT74" s="27"/>
      <c r="BU74" t="str">
        <f t="shared" si="151"/>
        <v/>
      </c>
      <c r="BV74" t="str">
        <f t="shared" si="105"/>
        <v/>
      </c>
      <c r="BW74" t="str">
        <f t="shared" si="152"/>
        <v/>
      </c>
      <c r="BX74" t="str">
        <f t="shared" si="153"/>
        <v/>
      </c>
      <c r="BY74" t="str">
        <f t="shared" si="154"/>
        <v/>
      </c>
      <c r="BZ74" s="28"/>
      <c r="CA74" t="str">
        <f t="shared" si="155"/>
        <v/>
      </c>
      <c r="CB74" s="20" t="str">
        <f t="shared" si="156"/>
        <v/>
      </c>
      <c r="CC74" s="21" t="str">
        <f t="shared" si="157"/>
        <v/>
      </c>
      <c r="CD74" s="21" t="str">
        <f t="shared" si="158"/>
        <v/>
      </c>
      <c r="CE74" s="21" t="str">
        <f t="shared" si="159"/>
        <v/>
      </c>
      <c r="CF74" s="27"/>
      <c r="CI74" s="3">
        <v>71</v>
      </c>
      <c r="CJ74" s="3" t="e">
        <f t="shared" si="106"/>
        <v>#NUM!</v>
      </c>
      <c r="CK74" s="3" t="e">
        <f t="shared" si="107"/>
        <v>#NUM!</v>
      </c>
      <c r="CL74" s="3" t="e">
        <f t="shared" si="108"/>
        <v>#NUM!</v>
      </c>
      <c r="CM74" s="3" t="e">
        <f>VLOOKUP(CJ74,Anmeldung!$A$5:$E$204,5,FALSE)</f>
        <v>#NUM!</v>
      </c>
      <c r="CO74" s="63" t="e">
        <f>VLOOKUP(CJ74,Anmeldung!$A$5:$E$204,5,FALSE)</f>
        <v>#NUM!</v>
      </c>
      <c r="CP74" s="3" t="e">
        <f t="shared" si="160"/>
        <v>#NUM!</v>
      </c>
      <c r="CQ74" s="64" t="str">
        <f t="shared" si="161"/>
        <v/>
      </c>
      <c r="CR74" s="65" t="str">
        <f t="shared" si="162"/>
        <v/>
      </c>
      <c r="CS74">
        <f t="shared" si="109"/>
        <v>71</v>
      </c>
      <c r="CT74" t="str">
        <f t="shared" si="163"/>
        <v/>
      </c>
      <c r="CU74" t="str">
        <f t="shared" si="164"/>
        <v/>
      </c>
      <c r="CV74" t="str">
        <f t="shared" si="174"/>
        <v/>
      </c>
      <c r="CW74" t="str">
        <f t="shared" si="165"/>
        <v/>
      </c>
      <c r="CZ74" s="3">
        <v>71</v>
      </c>
      <c r="DA74" s="3" t="str">
        <f t="shared" si="166"/>
        <v/>
      </c>
      <c r="DB74" s="3" t="str">
        <f t="shared" si="167"/>
        <v/>
      </c>
      <c r="DC74" s="3" t="str">
        <f t="shared" si="168"/>
        <v/>
      </c>
      <c r="DF74" s="3">
        <v>71</v>
      </c>
      <c r="DG74" s="3" t="str">
        <f t="shared" si="169"/>
        <v/>
      </c>
      <c r="DH74" s="3" t="str">
        <f t="shared" si="170"/>
        <v/>
      </c>
      <c r="DI74" s="3" t="str">
        <f t="shared" si="171"/>
        <v/>
      </c>
    </row>
    <row r="75" spans="1:113" x14ac:dyDescent="0.3">
      <c r="A75">
        <f t="shared" si="110"/>
        <v>0</v>
      </c>
      <c r="B75">
        <f t="shared" si="111"/>
        <v>0</v>
      </c>
      <c r="C75">
        <f t="shared" si="112"/>
        <v>0</v>
      </c>
      <c r="D75">
        <f t="shared" si="113"/>
        <v>0</v>
      </c>
      <c r="E75">
        <f t="shared" si="114"/>
        <v>0</v>
      </c>
      <c r="F75">
        <f t="shared" si="115"/>
        <v>0</v>
      </c>
      <c r="G75">
        <f t="shared" si="116"/>
        <v>0</v>
      </c>
      <c r="H75">
        <f t="shared" si="117"/>
        <v>0</v>
      </c>
      <c r="I75">
        <f t="shared" si="118"/>
        <v>0</v>
      </c>
      <c r="J75">
        <f t="shared" si="119"/>
        <v>0</v>
      </c>
      <c r="M75" s="3" t="str">
        <f t="shared" si="120"/>
        <v/>
      </c>
      <c r="N75" s="3" t="str">
        <f t="shared" si="121"/>
        <v/>
      </c>
      <c r="O75" s="3" t="str">
        <f t="shared" si="122"/>
        <v/>
      </c>
      <c r="P75" s="3" t="str">
        <f t="shared" si="123"/>
        <v/>
      </c>
      <c r="Q75" s="3" t="str">
        <f t="shared" si="124"/>
        <v/>
      </c>
      <c r="R75" s="3" t="str">
        <f t="shared" si="125"/>
        <v/>
      </c>
      <c r="S75" s="3" t="str">
        <f t="shared" si="126"/>
        <v/>
      </c>
      <c r="T75" s="3" t="str">
        <f t="shared" si="127"/>
        <v/>
      </c>
      <c r="U75" s="3" t="str">
        <f t="shared" si="128"/>
        <v/>
      </c>
      <c r="V75" s="3" t="str">
        <f t="shared" si="129"/>
        <v/>
      </c>
      <c r="Z75" s="20" t="str">
        <f>Qualifikation!AD76</f>
        <v/>
      </c>
      <c r="AA75" s="21" t="str">
        <f>Qualifikation!AE76</f>
        <v/>
      </c>
      <c r="AB75" s="21" t="str">
        <f>Qualifikation!AF76</f>
        <v/>
      </c>
      <c r="AC75" s="21" t="str">
        <f>Qualifikation!AG76</f>
        <v/>
      </c>
      <c r="AD75" s="27"/>
      <c r="AE75" t="str">
        <f>IFERROR(VLOOKUP(1000,$A75:Z75,26,FALSE),"")</f>
        <v/>
      </c>
      <c r="AF75" s="20" t="str">
        <f t="shared" si="95"/>
        <v/>
      </c>
      <c r="AG75" s="21" t="str">
        <f t="shared" si="130"/>
        <v/>
      </c>
      <c r="AH75" s="21" t="str">
        <f t="shared" si="96"/>
        <v/>
      </c>
      <c r="AI75" s="21" t="str">
        <f t="shared" si="131"/>
        <v/>
      </c>
      <c r="AJ75" s="27"/>
      <c r="AK75" t="str">
        <f>IFERROR(VLOOKUP(1000,$B75:AF75,31,FALSE),"")</f>
        <v/>
      </c>
      <c r="AL75" s="20" t="str">
        <f t="shared" si="97"/>
        <v/>
      </c>
      <c r="AM75" s="21" t="str">
        <f t="shared" si="132"/>
        <v/>
      </c>
      <c r="AN75" s="21" t="str">
        <f t="shared" si="98"/>
        <v/>
      </c>
      <c r="AO75" s="21" t="str">
        <f t="shared" si="133"/>
        <v/>
      </c>
      <c r="AP75" s="27"/>
      <c r="AQ75" t="str">
        <f t="shared" si="134"/>
        <v/>
      </c>
      <c r="AR75" s="20" t="str">
        <f t="shared" si="99"/>
        <v/>
      </c>
      <c r="AS75" s="21" t="str">
        <f t="shared" si="100"/>
        <v/>
      </c>
      <c r="AT75" s="21" t="str">
        <f t="shared" si="101"/>
        <v/>
      </c>
      <c r="AU75" s="21" t="str">
        <f t="shared" si="172"/>
        <v/>
      </c>
      <c r="AV75" s="27"/>
      <c r="AW75" t="str">
        <f t="shared" si="135"/>
        <v/>
      </c>
      <c r="AX75" t="str">
        <f t="shared" si="136"/>
        <v/>
      </c>
      <c r="AY75" t="str">
        <f t="shared" si="137"/>
        <v/>
      </c>
      <c r="AZ75" t="str">
        <f t="shared" si="138"/>
        <v/>
      </c>
      <c r="BA75" t="str">
        <f t="shared" si="173"/>
        <v/>
      </c>
      <c r="BB75" s="28"/>
      <c r="BC75" t="str">
        <f t="shared" si="139"/>
        <v/>
      </c>
      <c r="BD75" s="20" t="str">
        <f t="shared" si="102"/>
        <v/>
      </c>
      <c r="BE75" s="21" t="str">
        <f t="shared" si="140"/>
        <v/>
      </c>
      <c r="BF75" s="21" t="str">
        <f t="shared" si="141"/>
        <v/>
      </c>
      <c r="BG75" s="21" t="str">
        <f t="shared" si="142"/>
        <v/>
      </c>
      <c r="BH75" s="27"/>
      <c r="BI75" t="str">
        <f t="shared" si="143"/>
        <v/>
      </c>
      <c r="BJ75" t="str">
        <f t="shared" si="103"/>
        <v/>
      </c>
      <c r="BK75" t="str">
        <f t="shared" si="144"/>
        <v/>
      </c>
      <c r="BL75" t="str">
        <f t="shared" si="145"/>
        <v/>
      </c>
      <c r="BM75" t="str">
        <f t="shared" si="146"/>
        <v/>
      </c>
      <c r="BN75" s="28"/>
      <c r="BO75" t="str">
        <f t="shared" si="147"/>
        <v/>
      </c>
      <c r="BP75" s="20" t="str">
        <f t="shared" si="104"/>
        <v/>
      </c>
      <c r="BQ75" s="21" t="str">
        <f t="shared" si="148"/>
        <v/>
      </c>
      <c r="BR75" s="21" t="str">
        <f t="shared" si="149"/>
        <v/>
      </c>
      <c r="BS75" s="21" t="str">
        <f t="shared" si="150"/>
        <v/>
      </c>
      <c r="BT75" s="27"/>
      <c r="BU75" t="str">
        <f t="shared" si="151"/>
        <v/>
      </c>
      <c r="BV75" t="str">
        <f t="shared" si="105"/>
        <v/>
      </c>
      <c r="BW75" t="str">
        <f t="shared" si="152"/>
        <v/>
      </c>
      <c r="BX75" t="str">
        <f t="shared" si="153"/>
        <v/>
      </c>
      <c r="BY75" t="str">
        <f t="shared" si="154"/>
        <v/>
      </c>
      <c r="BZ75" s="28"/>
      <c r="CA75" t="str">
        <f t="shared" si="155"/>
        <v/>
      </c>
      <c r="CB75" s="20" t="str">
        <f t="shared" si="156"/>
        <v/>
      </c>
      <c r="CC75" s="21" t="str">
        <f t="shared" si="157"/>
        <v/>
      </c>
      <c r="CD75" s="21" t="str">
        <f t="shared" si="158"/>
        <v/>
      </c>
      <c r="CE75" s="21" t="str">
        <f t="shared" si="159"/>
        <v/>
      </c>
      <c r="CF75" s="27"/>
      <c r="CI75" s="3">
        <v>72</v>
      </c>
      <c r="CJ75" s="3" t="e">
        <f t="shared" si="106"/>
        <v>#NUM!</v>
      </c>
      <c r="CK75" s="3" t="e">
        <f t="shared" si="107"/>
        <v>#NUM!</v>
      </c>
      <c r="CL75" s="3" t="e">
        <f t="shared" si="108"/>
        <v>#NUM!</v>
      </c>
      <c r="CM75" s="3" t="e">
        <f>VLOOKUP(CJ75,Anmeldung!$A$5:$E$204,5,FALSE)</f>
        <v>#NUM!</v>
      </c>
      <c r="CO75" s="63" t="e">
        <f>VLOOKUP(CJ75,Anmeldung!$A$5:$E$204,5,FALSE)</f>
        <v>#NUM!</v>
      </c>
      <c r="CP75" s="3" t="e">
        <f t="shared" si="160"/>
        <v>#NUM!</v>
      </c>
      <c r="CQ75" s="64" t="str">
        <f t="shared" si="161"/>
        <v/>
      </c>
      <c r="CR75" s="65" t="str">
        <f t="shared" si="162"/>
        <v/>
      </c>
      <c r="CS75">
        <f t="shared" si="109"/>
        <v>72</v>
      </c>
      <c r="CT75" t="str">
        <f t="shared" si="163"/>
        <v/>
      </c>
      <c r="CU75" t="str">
        <f t="shared" si="164"/>
        <v/>
      </c>
      <c r="CV75" t="str">
        <f t="shared" si="174"/>
        <v/>
      </c>
      <c r="CW75" t="str">
        <f t="shared" si="165"/>
        <v/>
      </c>
      <c r="CZ75" s="3">
        <v>72</v>
      </c>
      <c r="DA75" s="3" t="str">
        <f t="shared" si="166"/>
        <v/>
      </c>
      <c r="DB75" s="3" t="str">
        <f t="shared" si="167"/>
        <v/>
      </c>
      <c r="DC75" s="3" t="str">
        <f t="shared" si="168"/>
        <v/>
      </c>
      <c r="DF75" s="3">
        <v>72</v>
      </c>
      <c r="DG75" s="3" t="str">
        <f t="shared" si="169"/>
        <v/>
      </c>
      <c r="DH75" s="3" t="str">
        <f t="shared" si="170"/>
        <v/>
      </c>
      <c r="DI75" s="3" t="str">
        <f t="shared" si="171"/>
        <v/>
      </c>
    </row>
    <row r="76" spans="1:113" x14ac:dyDescent="0.3">
      <c r="A76">
        <f t="shared" si="110"/>
        <v>0</v>
      </c>
      <c r="B76">
        <f t="shared" si="111"/>
        <v>0</v>
      </c>
      <c r="C76">
        <f t="shared" si="112"/>
        <v>0</v>
      </c>
      <c r="D76">
        <f t="shared" si="113"/>
        <v>0</v>
      </c>
      <c r="E76">
        <f t="shared" si="114"/>
        <v>0</v>
      </c>
      <c r="F76">
        <f t="shared" si="115"/>
        <v>0</v>
      </c>
      <c r="G76">
        <f t="shared" si="116"/>
        <v>0</v>
      </c>
      <c r="H76">
        <f t="shared" si="117"/>
        <v>0</v>
      </c>
      <c r="I76">
        <f t="shared" si="118"/>
        <v>0</v>
      </c>
      <c r="J76">
        <f t="shared" si="119"/>
        <v>0</v>
      </c>
      <c r="M76" s="3" t="str">
        <f t="shared" si="120"/>
        <v/>
      </c>
      <c r="N76" s="3" t="str">
        <f t="shared" si="121"/>
        <v/>
      </c>
      <c r="O76" s="3" t="str">
        <f t="shared" si="122"/>
        <v/>
      </c>
      <c r="P76" s="3" t="str">
        <f t="shared" si="123"/>
        <v/>
      </c>
      <c r="Q76" s="3" t="str">
        <f t="shared" si="124"/>
        <v/>
      </c>
      <c r="R76" s="3" t="str">
        <f t="shared" si="125"/>
        <v/>
      </c>
      <c r="S76" s="3" t="str">
        <f t="shared" si="126"/>
        <v/>
      </c>
      <c r="T76" s="3" t="str">
        <f t="shared" si="127"/>
        <v/>
      </c>
      <c r="U76" s="3" t="str">
        <f t="shared" si="128"/>
        <v/>
      </c>
      <c r="V76" s="3" t="str">
        <f t="shared" si="129"/>
        <v/>
      </c>
      <c r="Z76" s="20" t="str">
        <f>Qualifikation!AD77</f>
        <v/>
      </c>
      <c r="AA76" s="21" t="str">
        <f>Qualifikation!AE77</f>
        <v/>
      </c>
      <c r="AB76" s="21" t="str">
        <f>Qualifikation!AF77</f>
        <v/>
      </c>
      <c r="AC76" s="21" t="str">
        <f>Qualifikation!AG77</f>
        <v/>
      </c>
      <c r="AD76" s="27"/>
      <c r="AE76" t="str">
        <f>IFERROR(VLOOKUP(1000,$A76:Z76,26,FALSE),"")</f>
        <v/>
      </c>
      <c r="AF76" s="20" t="str">
        <f t="shared" si="95"/>
        <v/>
      </c>
      <c r="AG76" s="21" t="str">
        <f t="shared" si="130"/>
        <v/>
      </c>
      <c r="AH76" s="21" t="str">
        <f t="shared" si="96"/>
        <v/>
      </c>
      <c r="AI76" s="21" t="str">
        <f t="shared" si="131"/>
        <v/>
      </c>
      <c r="AJ76" s="27"/>
      <c r="AK76" t="str">
        <f>IFERROR(VLOOKUP(1000,$B76:AF76,31,FALSE),"")</f>
        <v/>
      </c>
      <c r="AL76" s="20" t="str">
        <f t="shared" si="97"/>
        <v/>
      </c>
      <c r="AM76" s="21" t="str">
        <f t="shared" si="132"/>
        <v/>
      </c>
      <c r="AN76" s="21" t="str">
        <f t="shared" si="98"/>
        <v/>
      </c>
      <c r="AO76" s="21" t="str">
        <f t="shared" si="133"/>
        <v/>
      </c>
      <c r="AP76" s="27"/>
      <c r="AQ76" t="str">
        <f t="shared" si="134"/>
        <v/>
      </c>
      <c r="AR76" s="20" t="str">
        <f t="shared" si="99"/>
        <v/>
      </c>
      <c r="AS76" s="21" t="str">
        <f t="shared" si="100"/>
        <v/>
      </c>
      <c r="AT76" s="21" t="str">
        <f t="shared" si="101"/>
        <v/>
      </c>
      <c r="AU76" s="21" t="str">
        <f t="shared" si="172"/>
        <v/>
      </c>
      <c r="AV76" s="27"/>
      <c r="AW76" t="str">
        <f t="shared" si="135"/>
        <v/>
      </c>
      <c r="AX76" t="str">
        <f t="shared" si="136"/>
        <v/>
      </c>
      <c r="AY76" t="str">
        <f t="shared" si="137"/>
        <v/>
      </c>
      <c r="AZ76" t="str">
        <f t="shared" si="138"/>
        <v/>
      </c>
      <c r="BA76" t="str">
        <f t="shared" si="173"/>
        <v/>
      </c>
      <c r="BB76" s="28"/>
      <c r="BC76" t="str">
        <f t="shared" si="139"/>
        <v/>
      </c>
      <c r="BD76" s="20" t="str">
        <f t="shared" si="102"/>
        <v/>
      </c>
      <c r="BE76" s="21" t="str">
        <f t="shared" si="140"/>
        <v/>
      </c>
      <c r="BF76" s="21" t="str">
        <f t="shared" si="141"/>
        <v/>
      </c>
      <c r="BG76" s="21" t="str">
        <f t="shared" si="142"/>
        <v/>
      </c>
      <c r="BH76" s="27"/>
      <c r="BI76" t="str">
        <f t="shared" si="143"/>
        <v/>
      </c>
      <c r="BJ76" t="str">
        <f t="shared" si="103"/>
        <v/>
      </c>
      <c r="BK76" t="str">
        <f t="shared" si="144"/>
        <v/>
      </c>
      <c r="BL76" t="str">
        <f t="shared" si="145"/>
        <v/>
      </c>
      <c r="BM76" t="str">
        <f t="shared" si="146"/>
        <v/>
      </c>
      <c r="BN76" s="28"/>
      <c r="BO76" t="str">
        <f t="shared" si="147"/>
        <v/>
      </c>
      <c r="BP76" s="20" t="str">
        <f t="shared" si="104"/>
        <v/>
      </c>
      <c r="BQ76" s="21" t="str">
        <f t="shared" si="148"/>
        <v/>
      </c>
      <c r="BR76" s="21" t="str">
        <f t="shared" si="149"/>
        <v/>
      </c>
      <c r="BS76" s="21" t="str">
        <f t="shared" si="150"/>
        <v/>
      </c>
      <c r="BT76" s="27"/>
      <c r="BU76" t="str">
        <f t="shared" si="151"/>
        <v/>
      </c>
      <c r="BV76" t="str">
        <f t="shared" si="105"/>
        <v/>
      </c>
      <c r="BW76" t="str">
        <f t="shared" si="152"/>
        <v/>
      </c>
      <c r="BX76" t="str">
        <f t="shared" si="153"/>
        <v/>
      </c>
      <c r="BY76" t="str">
        <f t="shared" si="154"/>
        <v/>
      </c>
      <c r="BZ76" s="28"/>
      <c r="CA76" t="str">
        <f t="shared" si="155"/>
        <v/>
      </c>
      <c r="CB76" s="20" t="str">
        <f t="shared" si="156"/>
        <v/>
      </c>
      <c r="CC76" s="21" t="str">
        <f t="shared" si="157"/>
        <v/>
      </c>
      <c r="CD76" s="21" t="str">
        <f t="shared" si="158"/>
        <v/>
      </c>
      <c r="CE76" s="21" t="str">
        <f t="shared" si="159"/>
        <v/>
      </c>
      <c r="CF76" s="27"/>
      <c r="CI76" s="3">
        <v>73</v>
      </c>
      <c r="CJ76" s="3" t="e">
        <f t="shared" si="106"/>
        <v>#NUM!</v>
      </c>
      <c r="CK76" s="3" t="e">
        <f t="shared" si="107"/>
        <v>#NUM!</v>
      </c>
      <c r="CL76" s="3" t="e">
        <f t="shared" si="108"/>
        <v>#NUM!</v>
      </c>
      <c r="CM76" s="3" t="e">
        <f>VLOOKUP(CJ76,Anmeldung!$A$5:$E$204,5,FALSE)</f>
        <v>#NUM!</v>
      </c>
      <c r="CO76" s="63" t="e">
        <f>VLOOKUP(CJ76,Anmeldung!$A$5:$E$204,5,FALSE)</f>
        <v>#NUM!</v>
      </c>
      <c r="CP76" s="3" t="e">
        <f t="shared" si="160"/>
        <v>#NUM!</v>
      </c>
      <c r="CQ76" s="64" t="str">
        <f t="shared" si="161"/>
        <v/>
      </c>
      <c r="CR76" s="65" t="str">
        <f t="shared" si="162"/>
        <v/>
      </c>
      <c r="CS76">
        <f t="shared" si="109"/>
        <v>73</v>
      </c>
      <c r="CT76" t="str">
        <f t="shared" si="163"/>
        <v/>
      </c>
      <c r="CU76" t="str">
        <f t="shared" si="164"/>
        <v/>
      </c>
      <c r="CV76" t="str">
        <f t="shared" si="174"/>
        <v/>
      </c>
      <c r="CW76" t="str">
        <f t="shared" si="165"/>
        <v/>
      </c>
      <c r="CZ76" s="3">
        <v>73</v>
      </c>
      <c r="DA76" s="3" t="str">
        <f t="shared" si="166"/>
        <v/>
      </c>
      <c r="DB76" s="3" t="str">
        <f t="shared" si="167"/>
        <v/>
      </c>
      <c r="DC76" s="3" t="str">
        <f t="shared" si="168"/>
        <v/>
      </c>
      <c r="DF76" s="3">
        <v>73</v>
      </c>
      <c r="DG76" s="3" t="str">
        <f t="shared" si="169"/>
        <v/>
      </c>
      <c r="DH76" s="3" t="str">
        <f t="shared" si="170"/>
        <v/>
      </c>
      <c r="DI76" s="3" t="str">
        <f t="shared" si="171"/>
        <v/>
      </c>
    </row>
    <row r="77" spans="1:113" x14ac:dyDescent="0.3">
      <c r="A77">
        <f t="shared" si="110"/>
        <v>0</v>
      </c>
      <c r="B77">
        <f t="shared" si="111"/>
        <v>0</v>
      </c>
      <c r="C77">
        <f t="shared" si="112"/>
        <v>0</v>
      </c>
      <c r="D77">
        <f t="shared" si="113"/>
        <v>0</v>
      </c>
      <c r="E77">
        <f t="shared" si="114"/>
        <v>0</v>
      </c>
      <c r="F77">
        <f t="shared" si="115"/>
        <v>0</v>
      </c>
      <c r="G77">
        <f t="shared" si="116"/>
        <v>0</v>
      </c>
      <c r="H77">
        <f t="shared" si="117"/>
        <v>0</v>
      </c>
      <c r="I77">
        <f t="shared" si="118"/>
        <v>0</v>
      </c>
      <c r="J77">
        <f t="shared" si="119"/>
        <v>0</v>
      </c>
      <c r="M77" s="3" t="str">
        <f t="shared" si="120"/>
        <v/>
      </c>
      <c r="N77" s="3" t="str">
        <f t="shared" si="121"/>
        <v/>
      </c>
      <c r="O77" s="3" t="str">
        <f t="shared" si="122"/>
        <v/>
      </c>
      <c r="P77" s="3" t="str">
        <f t="shared" si="123"/>
        <v/>
      </c>
      <c r="Q77" s="3" t="str">
        <f t="shared" si="124"/>
        <v/>
      </c>
      <c r="R77" s="3" t="str">
        <f t="shared" si="125"/>
        <v/>
      </c>
      <c r="S77" s="3" t="str">
        <f t="shared" si="126"/>
        <v/>
      </c>
      <c r="T77" s="3" t="str">
        <f t="shared" si="127"/>
        <v/>
      </c>
      <c r="U77" s="3" t="str">
        <f t="shared" si="128"/>
        <v/>
      </c>
      <c r="V77" s="3" t="str">
        <f t="shared" si="129"/>
        <v/>
      </c>
      <c r="Z77" s="20" t="str">
        <f>Qualifikation!AD78</f>
        <v/>
      </c>
      <c r="AA77" s="21" t="str">
        <f>Qualifikation!AE78</f>
        <v/>
      </c>
      <c r="AB77" s="21" t="str">
        <f>Qualifikation!AF78</f>
        <v/>
      </c>
      <c r="AC77" s="21" t="str">
        <f>Qualifikation!AG78</f>
        <v/>
      </c>
      <c r="AD77" s="27"/>
      <c r="AE77" t="str">
        <f>IFERROR(VLOOKUP(1000,$A77:Z77,26,FALSE),"")</f>
        <v/>
      </c>
      <c r="AF77" s="20" t="str">
        <f t="shared" si="95"/>
        <v/>
      </c>
      <c r="AG77" s="21" t="str">
        <f t="shared" si="130"/>
        <v/>
      </c>
      <c r="AH77" s="21" t="str">
        <f t="shared" si="96"/>
        <v/>
      </c>
      <c r="AI77" s="21" t="str">
        <f t="shared" si="131"/>
        <v/>
      </c>
      <c r="AJ77" s="27"/>
      <c r="AK77" t="str">
        <f>IFERROR(VLOOKUP(1000,$B77:AF77,31,FALSE),"")</f>
        <v/>
      </c>
      <c r="AL77" s="20" t="str">
        <f t="shared" si="97"/>
        <v/>
      </c>
      <c r="AM77" s="21" t="str">
        <f t="shared" si="132"/>
        <v/>
      </c>
      <c r="AN77" s="21" t="str">
        <f t="shared" si="98"/>
        <v/>
      </c>
      <c r="AO77" s="21" t="str">
        <f t="shared" si="133"/>
        <v/>
      </c>
      <c r="AP77" s="27"/>
      <c r="AQ77" t="str">
        <f t="shared" si="134"/>
        <v/>
      </c>
      <c r="AR77" s="20" t="str">
        <f t="shared" si="99"/>
        <v/>
      </c>
      <c r="AS77" s="21" t="str">
        <f t="shared" si="100"/>
        <v/>
      </c>
      <c r="AT77" s="21" t="str">
        <f t="shared" si="101"/>
        <v/>
      </c>
      <c r="AU77" s="21" t="str">
        <f t="shared" si="172"/>
        <v/>
      </c>
      <c r="AV77" s="27"/>
      <c r="AW77" t="str">
        <f t="shared" si="135"/>
        <v/>
      </c>
      <c r="AX77" t="str">
        <f t="shared" si="136"/>
        <v/>
      </c>
      <c r="AY77" t="str">
        <f t="shared" si="137"/>
        <v/>
      </c>
      <c r="AZ77" t="str">
        <f t="shared" si="138"/>
        <v/>
      </c>
      <c r="BA77" t="str">
        <f t="shared" si="173"/>
        <v/>
      </c>
      <c r="BB77" s="28"/>
      <c r="BC77" t="str">
        <f t="shared" si="139"/>
        <v/>
      </c>
      <c r="BD77" s="20" t="str">
        <f t="shared" si="102"/>
        <v/>
      </c>
      <c r="BE77" s="21" t="str">
        <f t="shared" si="140"/>
        <v/>
      </c>
      <c r="BF77" s="21" t="str">
        <f t="shared" si="141"/>
        <v/>
      </c>
      <c r="BG77" s="21" t="str">
        <f t="shared" si="142"/>
        <v/>
      </c>
      <c r="BH77" s="27"/>
      <c r="BI77" t="str">
        <f t="shared" si="143"/>
        <v/>
      </c>
      <c r="BJ77" t="str">
        <f t="shared" si="103"/>
        <v/>
      </c>
      <c r="BK77" t="str">
        <f t="shared" si="144"/>
        <v/>
      </c>
      <c r="BL77" t="str">
        <f t="shared" si="145"/>
        <v/>
      </c>
      <c r="BM77" t="str">
        <f t="shared" si="146"/>
        <v/>
      </c>
      <c r="BN77" s="28"/>
      <c r="BO77" t="str">
        <f t="shared" si="147"/>
        <v/>
      </c>
      <c r="BP77" s="20" t="str">
        <f t="shared" si="104"/>
        <v/>
      </c>
      <c r="BQ77" s="21" t="str">
        <f t="shared" si="148"/>
        <v/>
      </c>
      <c r="BR77" s="21" t="str">
        <f t="shared" si="149"/>
        <v/>
      </c>
      <c r="BS77" s="21" t="str">
        <f t="shared" si="150"/>
        <v/>
      </c>
      <c r="BT77" s="27"/>
      <c r="BU77" t="str">
        <f t="shared" si="151"/>
        <v/>
      </c>
      <c r="BV77" t="str">
        <f t="shared" si="105"/>
        <v/>
      </c>
      <c r="BW77" t="str">
        <f t="shared" si="152"/>
        <v/>
      </c>
      <c r="BX77" t="str">
        <f t="shared" si="153"/>
        <v/>
      </c>
      <c r="BY77" t="str">
        <f t="shared" si="154"/>
        <v/>
      </c>
      <c r="BZ77" s="28"/>
      <c r="CA77" t="str">
        <f t="shared" si="155"/>
        <v/>
      </c>
      <c r="CB77" s="20" t="str">
        <f t="shared" si="156"/>
        <v/>
      </c>
      <c r="CC77" s="21" t="str">
        <f t="shared" si="157"/>
        <v/>
      </c>
      <c r="CD77" s="21" t="str">
        <f t="shared" si="158"/>
        <v/>
      </c>
      <c r="CE77" s="21" t="str">
        <f t="shared" si="159"/>
        <v/>
      </c>
      <c r="CF77" s="27"/>
      <c r="CI77" s="3">
        <v>74</v>
      </c>
      <c r="CJ77" s="3" t="e">
        <f t="shared" si="106"/>
        <v>#NUM!</v>
      </c>
      <c r="CK77" s="3" t="e">
        <f t="shared" si="107"/>
        <v>#NUM!</v>
      </c>
      <c r="CL77" s="3" t="e">
        <f t="shared" si="108"/>
        <v>#NUM!</v>
      </c>
      <c r="CM77" s="3" t="e">
        <f>VLOOKUP(CJ77,Anmeldung!$A$5:$E$204,5,FALSE)</f>
        <v>#NUM!</v>
      </c>
      <c r="CO77" s="63" t="e">
        <f>VLOOKUP(CJ77,Anmeldung!$A$5:$E$204,5,FALSE)</f>
        <v>#NUM!</v>
      </c>
      <c r="CP77" s="3" t="e">
        <f t="shared" si="160"/>
        <v>#NUM!</v>
      </c>
      <c r="CQ77" s="64" t="str">
        <f t="shared" si="161"/>
        <v/>
      </c>
      <c r="CR77" s="65" t="str">
        <f t="shared" si="162"/>
        <v/>
      </c>
      <c r="CS77">
        <f t="shared" si="109"/>
        <v>74</v>
      </c>
      <c r="CT77" t="str">
        <f t="shared" si="163"/>
        <v/>
      </c>
      <c r="CU77" t="str">
        <f t="shared" si="164"/>
        <v/>
      </c>
      <c r="CV77" t="str">
        <f t="shared" si="174"/>
        <v/>
      </c>
      <c r="CW77" t="str">
        <f t="shared" si="165"/>
        <v/>
      </c>
      <c r="CZ77" s="3">
        <v>74</v>
      </c>
      <c r="DA77" s="3" t="str">
        <f t="shared" si="166"/>
        <v/>
      </c>
      <c r="DB77" s="3" t="str">
        <f t="shared" si="167"/>
        <v/>
      </c>
      <c r="DC77" s="3" t="str">
        <f t="shared" si="168"/>
        <v/>
      </c>
      <c r="DF77" s="3">
        <v>74</v>
      </c>
      <c r="DG77" s="3" t="str">
        <f t="shared" si="169"/>
        <v/>
      </c>
      <c r="DH77" s="3" t="str">
        <f t="shared" si="170"/>
        <v/>
      </c>
      <c r="DI77" s="3" t="str">
        <f t="shared" si="171"/>
        <v/>
      </c>
    </row>
    <row r="78" spans="1:113" x14ac:dyDescent="0.3">
      <c r="A78">
        <f t="shared" si="110"/>
        <v>0</v>
      </c>
      <c r="B78">
        <f t="shared" si="111"/>
        <v>0</v>
      </c>
      <c r="C78">
        <f t="shared" si="112"/>
        <v>0</v>
      </c>
      <c r="D78">
        <f t="shared" si="113"/>
        <v>0</v>
      </c>
      <c r="E78">
        <f t="shared" si="114"/>
        <v>0</v>
      </c>
      <c r="F78">
        <f t="shared" si="115"/>
        <v>0</v>
      </c>
      <c r="G78">
        <f t="shared" si="116"/>
        <v>0</v>
      </c>
      <c r="H78">
        <f t="shared" si="117"/>
        <v>0</v>
      </c>
      <c r="I78">
        <f t="shared" si="118"/>
        <v>0</v>
      </c>
      <c r="J78">
        <f t="shared" si="119"/>
        <v>0</v>
      </c>
      <c r="M78" s="3" t="str">
        <f t="shared" si="120"/>
        <v/>
      </c>
      <c r="N78" s="3" t="str">
        <f t="shared" si="121"/>
        <v/>
      </c>
      <c r="O78" s="3" t="str">
        <f t="shared" si="122"/>
        <v/>
      </c>
      <c r="P78" s="3" t="str">
        <f t="shared" si="123"/>
        <v/>
      </c>
      <c r="Q78" s="3" t="str">
        <f t="shared" si="124"/>
        <v/>
      </c>
      <c r="R78" s="3" t="str">
        <f t="shared" si="125"/>
        <v/>
      </c>
      <c r="S78" s="3" t="str">
        <f t="shared" si="126"/>
        <v/>
      </c>
      <c r="T78" s="3" t="str">
        <f t="shared" si="127"/>
        <v/>
      </c>
      <c r="U78" s="3" t="str">
        <f t="shared" si="128"/>
        <v/>
      </c>
      <c r="V78" s="3" t="str">
        <f t="shared" si="129"/>
        <v/>
      </c>
      <c r="Z78" s="20" t="str">
        <f>Qualifikation!AD79</f>
        <v/>
      </c>
      <c r="AA78" s="21" t="str">
        <f>Qualifikation!AE79</f>
        <v/>
      </c>
      <c r="AB78" s="21" t="str">
        <f>Qualifikation!AF79</f>
        <v/>
      </c>
      <c r="AC78" s="21" t="str">
        <f>Qualifikation!AG79</f>
        <v/>
      </c>
      <c r="AD78" s="27"/>
      <c r="AE78" t="str">
        <f>IFERROR(VLOOKUP(1000,$A78:Z78,26,FALSE),"")</f>
        <v/>
      </c>
      <c r="AF78" s="20" t="str">
        <f t="shared" si="95"/>
        <v/>
      </c>
      <c r="AG78" s="21" t="str">
        <f t="shared" si="130"/>
        <v/>
      </c>
      <c r="AH78" s="21" t="str">
        <f t="shared" si="96"/>
        <v/>
      </c>
      <c r="AI78" s="21" t="str">
        <f t="shared" si="131"/>
        <v/>
      </c>
      <c r="AJ78" s="27"/>
      <c r="AK78" t="str">
        <f>IFERROR(VLOOKUP(1000,$B78:AF78,31,FALSE),"")</f>
        <v/>
      </c>
      <c r="AL78" s="20" t="str">
        <f t="shared" si="97"/>
        <v/>
      </c>
      <c r="AM78" s="21" t="str">
        <f t="shared" si="132"/>
        <v/>
      </c>
      <c r="AN78" s="21" t="str">
        <f t="shared" si="98"/>
        <v/>
      </c>
      <c r="AO78" s="21" t="str">
        <f t="shared" si="133"/>
        <v/>
      </c>
      <c r="AP78" s="27"/>
      <c r="AQ78" t="str">
        <f t="shared" si="134"/>
        <v/>
      </c>
      <c r="AR78" s="20" t="str">
        <f t="shared" si="99"/>
        <v/>
      </c>
      <c r="AS78" s="21" t="str">
        <f t="shared" si="100"/>
        <v/>
      </c>
      <c r="AT78" s="21" t="str">
        <f t="shared" si="101"/>
        <v/>
      </c>
      <c r="AU78" s="21" t="str">
        <f t="shared" si="172"/>
        <v/>
      </c>
      <c r="AV78" s="27"/>
      <c r="AW78" t="str">
        <f t="shared" si="135"/>
        <v/>
      </c>
      <c r="AX78" t="str">
        <f t="shared" si="136"/>
        <v/>
      </c>
      <c r="AY78" t="str">
        <f t="shared" si="137"/>
        <v/>
      </c>
      <c r="AZ78" t="str">
        <f t="shared" si="138"/>
        <v/>
      </c>
      <c r="BA78" t="str">
        <f t="shared" si="173"/>
        <v/>
      </c>
      <c r="BB78" s="28"/>
      <c r="BC78" t="str">
        <f t="shared" si="139"/>
        <v/>
      </c>
      <c r="BD78" s="20" t="str">
        <f t="shared" si="102"/>
        <v/>
      </c>
      <c r="BE78" s="21" t="str">
        <f t="shared" si="140"/>
        <v/>
      </c>
      <c r="BF78" s="21" t="str">
        <f t="shared" si="141"/>
        <v/>
      </c>
      <c r="BG78" s="21" t="str">
        <f t="shared" si="142"/>
        <v/>
      </c>
      <c r="BH78" s="27"/>
      <c r="BI78" t="str">
        <f t="shared" si="143"/>
        <v/>
      </c>
      <c r="BJ78" t="str">
        <f t="shared" si="103"/>
        <v/>
      </c>
      <c r="BK78" t="str">
        <f t="shared" si="144"/>
        <v/>
      </c>
      <c r="BL78" t="str">
        <f t="shared" si="145"/>
        <v/>
      </c>
      <c r="BM78" t="str">
        <f t="shared" si="146"/>
        <v/>
      </c>
      <c r="BN78" s="28"/>
      <c r="BO78" t="str">
        <f t="shared" si="147"/>
        <v/>
      </c>
      <c r="BP78" s="20" t="str">
        <f t="shared" si="104"/>
        <v/>
      </c>
      <c r="BQ78" s="21" t="str">
        <f t="shared" si="148"/>
        <v/>
      </c>
      <c r="BR78" s="21" t="str">
        <f t="shared" si="149"/>
        <v/>
      </c>
      <c r="BS78" s="21" t="str">
        <f t="shared" si="150"/>
        <v/>
      </c>
      <c r="BT78" s="27"/>
      <c r="BU78" t="str">
        <f t="shared" si="151"/>
        <v/>
      </c>
      <c r="BV78" t="str">
        <f t="shared" si="105"/>
        <v/>
      </c>
      <c r="BW78" t="str">
        <f t="shared" si="152"/>
        <v/>
      </c>
      <c r="BX78" t="str">
        <f t="shared" si="153"/>
        <v/>
      </c>
      <c r="BY78" t="str">
        <f t="shared" si="154"/>
        <v/>
      </c>
      <c r="BZ78" s="28"/>
      <c r="CA78" t="str">
        <f t="shared" si="155"/>
        <v/>
      </c>
      <c r="CB78" s="20" t="str">
        <f t="shared" si="156"/>
        <v/>
      </c>
      <c r="CC78" s="21" t="str">
        <f t="shared" si="157"/>
        <v/>
      </c>
      <c r="CD78" s="21" t="str">
        <f t="shared" si="158"/>
        <v/>
      </c>
      <c r="CE78" s="21" t="str">
        <f t="shared" si="159"/>
        <v/>
      </c>
      <c r="CF78" s="27"/>
      <c r="CI78" s="3">
        <v>75</v>
      </c>
      <c r="CJ78" s="3" t="e">
        <f t="shared" si="106"/>
        <v>#NUM!</v>
      </c>
      <c r="CK78" s="3" t="e">
        <f t="shared" si="107"/>
        <v>#NUM!</v>
      </c>
      <c r="CL78" s="3" t="e">
        <f t="shared" si="108"/>
        <v>#NUM!</v>
      </c>
      <c r="CM78" s="3" t="e">
        <f>VLOOKUP(CJ78,Anmeldung!$A$5:$E$204,5,FALSE)</f>
        <v>#NUM!</v>
      </c>
      <c r="CO78" s="63" t="e">
        <f>VLOOKUP(CJ78,Anmeldung!$A$5:$E$204,5,FALSE)</f>
        <v>#NUM!</v>
      </c>
      <c r="CP78" s="3" t="e">
        <f t="shared" si="160"/>
        <v>#NUM!</v>
      </c>
      <c r="CQ78" s="64" t="str">
        <f t="shared" si="161"/>
        <v/>
      </c>
      <c r="CR78" s="65" t="str">
        <f t="shared" si="162"/>
        <v/>
      </c>
      <c r="CS78">
        <f t="shared" si="109"/>
        <v>75</v>
      </c>
      <c r="CT78" t="str">
        <f t="shared" si="163"/>
        <v/>
      </c>
      <c r="CU78" t="str">
        <f t="shared" si="164"/>
        <v/>
      </c>
      <c r="CV78" t="str">
        <f t="shared" si="174"/>
        <v/>
      </c>
      <c r="CW78" t="str">
        <f t="shared" si="165"/>
        <v/>
      </c>
      <c r="CZ78" s="3">
        <v>75</v>
      </c>
      <c r="DA78" s="3" t="str">
        <f t="shared" si="166"/>
        <v/>
      </c>
      <c r="DB78" s="3" t="str">
        <f t="shared" si="167"/>
        <v/>
      </c>
      <c r="DC78" s="3" t="str">
        <f t="shared" si="168"/>
        <v/>
      </c>
      <c r="DF78" s="3">
        <v>75</v>
      </c>
      <c r="DG78" s="3" t="str">
        <f t="shared" si="169"/>
        <v/>
      </c>
      <c r="DH78" s="3" t="str">
        <f t="shared" si="170"/>
        <v/>
      </c>
      <c r="DI78" s="3" t="str">
        <f t="shared" si="171"/>
        <v/>
      </c>
    </row>
    <row r="79" spans="1:113" x14ac:dyDescent="0.3">
      <c r="A79">
        <f t="shared" si="110"/>
        <v>0</v>
      </c>
      <c r="B79">
        <f t="shared" si="111"/>
        <v>0</v>
      </c>
      <c r="C79">
        <f t="shared" si="112"/>
        <v>0</v>
      </c>
      <c r="D79">
        <f t="shared" si="113"/>
        <v>0</v>
      </c>
      <c r="E79">
        <f t="shared" si="114"/>
        <v>0</v>
      </c>
      <c r="F79">
        <f t="shared" si="115"/>
        <v>0</v>
      </c>
      <c r="G79">
        <f t="shared" si="116"/>
        <v>0</v>
      </c>
      <c r="H79">
        <f t="shared" si="117"/>
        <v>0</v>
      </c>
      <c r="I79">
        <f t="shared" si="118"/>
        <v>0</v>
      </c>
      <c r="J79">
        <f t="shared" si="119"/>
        <v>0</v>
      </c>
      <c r="M79" s="3" t="str">
        <f t="shared" si="120"/>
        <v/>
      </c>
      <c r="N79" s="3" t="str">
        <f t="shared" si="121"/>
        <v/>
      </c>
      <c r="O79" s="3" t="str">
        <f t="shared" si="122"/>
        <v/>
      </c>
      <c r="P79" s="3" t="str">
        <f t="shared" si="123"/>
        <v/>
      </c>
      <c r="Q79" s="3" t="str">
        <f t="shared" si="124"/>
        <v/>
      </c>
      <c r="R79" s="3" t="str">
        <f t="shared" si="125"/>
        <v/>
      </c>
      <c r="S79" s="3" t="str">
        <f t="shared" si="126"/>
        <v/>
      </c>
      <c r="T79" s="3" t="str">
        <f t="shared" si="127"/>
        <v/>
      </c>
      <c r="U79" s="3" t="str">
        <f t="shared" si="128"/>
        <v/>
      </c>
      <c r="V79" s="3" t="str">
        <f t="shared" si="129"/>
        <v/>
      </c>
      <c r="Z79" s="20" t="str">
        <f>Qualifikation!AD80</f>
        <v/>
      </c>
      <c r="AA79" s="21" t="str">
        <f>Qualifikation!AE80</f>
        <v/>
      </c>
      <c r="AB79" s="21" t="str">
        <f>Qualifikation!AF80</f>
        <v/>
      </c>
      <c r="AC79" s="21" t="str">
        <f>Qualifikation!AG80</f>
        <v/>
      </c>
      <c r="AD79" s="27"/>
      <c r="AE79" t="str">
        <f>IFERROR(VLOOKUP(1000,$A79:Z79,26,FALSE),"")</f>
        <v/>
      </c>
      <c r="AF79" s="20" t="str">
        <f t="shared" si="95"/>
        <v/>
      </c>
      <c r="AG79" s="21" t="str">
        <f t="shared" si="130"/>
        <v/>
      </c>
      <c r="AH79" s="21" t="str">
        <f t="shared" si="96"/>
        <v/>
      </c>
      <c r="AI79" s="21" t="str">
        <f t="shared" si="131"/>
        <v/>
      </c>
      <c r="AJ79" s="27"/>
      <c r="AK79" t="str">
        <f>IFERROR(VLOOKUP(1000,$B79:AF79,31,FALSE),"")</f>
        <v/>
      </c>
      <c r="AL79" s="20" t="str">
        <f t="shared" si="97"/>
        <v/>
      </c>
      <c r="AM79" s="21" t="str">
        <f t="shared" si="132"/>
        <v/>
      </c>
      <c r="AN79" s="21" t="str">
        <f t="shared" si="98"/>
        <v/>
      </c>
      <c r="AO79" s="21" t="str">
        <f t="shared" si="133"/>
        <v/>
      </c>
      <c r="AP79" s="27"/>
      <c r="AQ79" t="str">
        <f t="shared" si="134"/>
        <v/>
      </c>
      <c r="AR79" s="20" t="str">
        <f t="shared" si="99"/>
        <v/>
      </c>
      <c r="AS79" s="21" t="str">
        <f t="shared" si="100"/>
        <v/>
      </c>
      <c r="AT79" s="21" t="str">
        <f t="shared" si="101"/>
        <v/>
      </c>
      <c r="AU79" s="21" t="str">
        <f t="shared" si="172"/>
        <v/>
      </c>
      <c r="AV79" s="27"/>
      <c r="AW79" t="str">
        <f t="shared" si="135"/>
        <v/>
      </c>
      <c r="AX79" t="str">
        <f t="shared" si="136"/>
        <v/>
      </c>
      <c r="AY79" t="str">
        <f t="shared" si="137"/>
        <v/>
      </c>
      <c r="AZ79" t="str">
        <f t="shared" si="138"/>
        <v/>
      </c>
      <c r="BA79" t="str">
        <f t="shared" si="173"/>
        <v/>
      </c>
      <c r="BB79" s="28"/>
      <c r="BC79" t="str">
        <f t="shared" si="139"/>
        <v/>
      </c>
      <c r="BD79" s="20" t="str">
        <f t="shared" si="102"/>
        <v/>
      </c>
      <c r="BE79" s="21" t="str">
        <f t="shared" si="140"/>
        <v/>
      </c>
      <c r="BF79" s="21" t="str">
        <f t="shared" si="141"/>
        <v/>
      </c>
      <c r="BG79" s="21" t="str">
        <f t="shared" si="142"/>
        <v/>
      </c>
      <c r="BH79" s="27"/>
      <c r="BI79" t="str">
        <f t="shared" si="143"/>
        <v/>
      </c>
      <c r="BJ79" t="str">
        <f t="shared" si="103"/>
        <v/>
      </c>
      <c r="BK79" t="str">
        <f t="shared" si="144"/>
        <v/>
      </c>
      <c r="BL79" t="str">
        <f t="shared" si="145"/>
        <v/>
      </c>
      <c r="BM79" t="str">
        <f t="shared" si="146"/>
        <v/>
      </c>
      <c r="BN79" s="28"/>
      <c r="BO79" t="str">
        <f t="shared" si="147"/>
        <v/>
      </c>
      <c r="BP79" s="20" t="str">
        <f t="shared" si="104"/>
        <v/>
      </c>
      <c r="BQ79" s="21" t="str">
        <f t="shared" si="148"/>
        <v/>
      </c>
      <c r="BR79" s="21" t="str">
        <f t="shared" si="149"/>
        <v/>
      </c>
      <c r="BS79" s="21" t="str">
        <f t="shared" si="150"/>
        <v/>
      </c>
      <c r="BT79" s="27"/>
      <c r="BU79" t="str">
        <f t="shared" si="151"/>
        <v/>
      </c>
      <c r="BV79" t="str">
        <f t="shared" si="105"/>
        <v/>
      </c>
      <c r="BW79" t="str">
        <f t="shared" si="152"/>
        <v/>
      </c>
      <c r="BX79" t="str">
        <f t="shared" si="153"/>
        <v/>
      </c>
      <c r="BY79" t="str">
        <f t="shared" si="154"/>
        <v/>
      </c>
      <c r="BZ79" s="28"/>
      <c r="CA79" t="str">
        <f t="shared" si="155"/>
        <v/>
      </c>
      <c r="CB79" s="20" t="str">
        <f t="shared" si="156"/>
        <v/>
      </c>
      <c r="CC79" s="21" t="str">
        <f t="shared" si="157"/>
        <v/>
      </c>
      <c r="CD79" s="21" t="str">
        <f t="shared" si="158"/>
        <v/>
      </c>
      <c r="CE79" s="21" t="str">
        <f t="shared" si="159"/>
        <v/>
      </c>
      <c r="CF79" s="27"/>
      <c r="CI79" s="3">
        <v>76</v>
      </c>
      <c r="CJ79" s="3" t="e">
        <f t="shared" si="106"/>
        <v>#NUM!</v>
      </c>
      <c r="CK79" s="3" t="e">
        <f t="shared" si="107"/>
        <v>#NUM!</v>
      </c>
      <c r="CL79" s="3" t="e">
        <f t="shared" si="108"/>
        <v>#NUM!</v>
      </c>
      <c r="CM79" s="3" t="e">
        <f>VLOOKUP(CJ79,Anmeldung!$A$5:$E$204,5,FALSE)</f>
        <v>#NUM!</v>
      </c>
      <c r="CO79" s="63" t="e">
        <f>VLOOKUP(CJ79,Anmeldung!$A$5:$E$204,5,FALSE)</f>
        <v>#NUM!</v>
      </c>
      <c r="CP79" s="3" t="e">
        <f t="shared" si="160"/>
        <v>#NUM!</v>
      </c>
      <c r="CQ79" s="64" t="str">
        <f t="shared" si="161"/>
        <v/>
      </c>
      <c r="CR79" s="65" t="str">
        <f t="shared" si="162"/>
        <v/>
      </c>
      <c r="CS79">
        <f t="shared" si="109"/>
        <v>76</v>
      </c>
      <c r="CT79" t="str">
        <f t="shared" si="163"/>
        <v/>
      </c>
      <c r="CU79" t="str">
        <f t="shared" si="164"/>
        <v/>
      </c>
      <c r="CV79" t="str">
        <f t="shared" si="174"/>
        <v/>
      </c>
      <c r="CW79" t="str">
        <f t="shared" si="165"/>
        <v/>
      </c>
      <c r="CZ79" s="3">
        <v>76</v>
      </c>
      <c r="DA79" s="3" t="str">
        <f t="shared" si="166"/>
        <v/>
      </c>
      <c r="DB79" s="3" t="str">
        <f t="shared" si="167"/>
        <v/>
      </c>
      <c r="DC79" s="3" t="str">
        <f t="shared" si="168"/>
        <v/>
      </c>
      <c r="DF79" s="3">
        <v>76</v>
      </c>
      <c r="DG79" s="3" t="str">
        <f t="shared" si="169"/>
        <v/>
      </c>
      <c r="DH79" s="3" t="str">
        <f t="shared" si="170"/>
        <v/>
      </c>
      <c r="DI79" s="3" t="str">
        <f t="shared" si="171"/>
        <v/>
      </c>
    </row>
    <row r="80" spans="1:113" x14ac:dyDescent="0.3">
      <c r="A80">
        <f t="shared" si="110"/>
        <v>0</v>
      </c>
      <c r="B80">
        <f t="shared" si="111"/>
        <v>0</v>
      </c>
      <c r="C80">
        <f t="shared" si="112"/>
        <v>0</v>
      </c>
      <c r="D80">
        <f t="shared" si="113"/>
        <v>0</v>
      </c>
      <c r="E80">
        <f t="shared" si="114"/>
        <v>0</v>
      </c>
      <c r="F80">
        <f t="shared" si="115"/>
        <v>0</v>
      </c>
      <c r="G80">
        <f t="shared" si="116"/>
        <v>0</v>
      </c>
      <c r="H80">
        <f t="shared" si="117"/>
        <v>0</v>
      </c>
      <c r="I80">
        <f t="shared" si="118"/>
        <v>0</v>
      </c>
      <c r="J80">
        <f t="shared" si="119"/>
        <v>0</v>
      </c>
      <c r="M80" s="3" t="str">
        <f t="shared" si="120"/>
        <v/>
      </c>
      <c r="N80" s="3" t="str">
        <f t="shared" si="121"/>
        <v/>
      </c>
      <c r="O80" s="3" t="str">
        <f t="shared" si="122"/>
        <v/>
      </c>
      <c r="P80" s="3" t="str">
        <f t="shared" si="123"/>
        <v/>
      </c>
      <c r="Q80" s="3" t="str">
        <f t="shared" si="124"/>
        <v/>
      </c>
      <c r="R80" s="3" t="str">
        <f t="shared" si="125"/>
        <v/>
      </c>
      <c r="S80" s="3" t="str">
        <f t="shared" si="126"/>
        <v/>
      </c>
      <c r="T80" s="3" t="str">
        <f t="shared" si="127"/>
        <v/>
      </c>
      <c r="U80" s="3" t="str">
        <f t="shared" si="128"/>
        <v/>
      </c>
      <c r="V80" s="3" t="str">
        <f t="shared" si="129"/>
        <v/>
      </c>
      <c r="Z80" s="20" t="str">
        <f>Qualifikation!AD81</f>
        <v/>
      </c>
      <c r="AA80" s="21" t="str">
        <f>Qualifikation!AE81</f>
        <v/>
      </c>
      <c r="AB80" s="21" t="str">
        <f>Qualifikation!AF81</f>
        <v/>
      </c>
      <c r="AC80" s="21" t="str">
        <f>Qualifikation!AG81</f>
        <v/>
      </c>
      <c r="AD80" s="27"/>
      <c r="AE80" t="str">
        <f>IFERROR(VLOOKUP(1000,$A80:Z80,26,FALSE),"")</f>
        <v/>
      </c>
      <c r="AF80" s="20" t="str">
        <f t="shared" si="95"/>
        <v/>
      </c>
      <c r="AG80" s="21" t="str">
        <f t="shared" si="130"/>
        <v/>
      </c>
      <c r="AH80" s="21" t="str">
        <f t="shared" si="96"/>
        <v/>
      </c>
      <c r="AI80" s="21" t="str">
        <f t="shared" si="131"/>
        <v/>
      </c>
      <c r="AJ80" s="27"/>
      <c r="AK80" t="str">
        <f>IFERROR(VLOOKUP(1000,$B80:AF80,31,FALSE),"")</f>
        <v/>
      </c>
      <c r="AL80" s="20" t="str">
        <f t="shared" si="97"/>
        <v/>
      </c>
      <c r="AM80" s="21" t="str">
        <f t="shared" si="132"/>
        <v/>
      </c>
      <c r="AN80" s="21" t="str">
        <f t="shared" si="98"/>
        <v/>
      </c>
      <c r="AO80" s="21" t="str">
        <f t="shared" si="133"/>
        <v/>
      </c>
      <c r="AP80" s="27"/>
      <c r="AQ80" t="str">
        <f t="shared" si="134"/>
        <v/>
      </c>
      <c r="AR80" s="20" t="str">
        <f t="shared" si="99"/>
        <v/>
      </c>
      <c r="AS80" s="21" t="str">
        <f t="shared" si="100"/>
        <v/>
      </c>
      <c r="AT80" s="21" t="str">
        <f t="shared" si="101"/>
        <v/>
      </c>
      <c r="AU80" s="21" t="str">
        <f t="shared" si="172"/>
        <v/>
      </c>
      <c r="AV80" s="27"/>
      <c r="AW80" t="str">
        <f t="shared" si="135"/>
        <v/>
      </c>
      <c r="AX80" t="str">
        <f t="shared" si="136"/>
        <v/>
      </c>
      <c r="AY80" t="str">
        <f t="shared" si="137"/>
        <v/>
      </c>
      <c r="AZ80" t="str">
        <f t="shared" si="138"/>
        <v/>
      </c>
      <c r="BA80" t="str">
        <f t="shared" si="173"/>
        <v/>
      </c>
      <c r="BB80" s="28"/>
      <c r="BC80" t="str">
        <f t="shared" si="139"/>
        <v/>
      </c>
      <c r="BD80" s="20" t="str">
        <f t="shared" si="102"/>
        <v/>
      </c>
      <c r="BE80" s="21" t="str">
        <f t="shared" si="140"/>
        <v/>
      </c>
      <c r="BF80" s="21" t="str">
        <f t="shared" si="141"/>
        <v/>
      </c>
      <c r="BG80" s="21" t="str">
        <f t="shared" si="142"/>
        <v/>
      </c>
      <c r="BH80" s="27"/>
      <c r="BI80" t="str">
        <f t="shared" si="143"/>
        <v/>
      </c>
      <c r="BJ80" t="str">
        <f t="shared" si="103"/>
        <v/>
      </c>
      <c r="BK80" t="str">
        <f t="shared" si="144"/>
        <v/>
      </c>
      <c r="BL80" t="str">
        <f t="shared" si="145"/>
        <v/>
      </c>
      <c r="BM80" t="str">
        <f t="shared" si="146"/>
        <v/>
      </c>
      <c r="BN80" s="28"/>
      <c r="BO80" t="str">
        <f t="shared" si="147"/>
        <v/>
      </c>
      <c r="BP80" s="20" t="str">
        <f t="shared" si="104"/>
        <v/>
      </c>
      <c r="BQ80" s="21" t="str">
        <f t="shared" si="148"/>
        <v/>
      </c>
      <c r="BR80" s="21" t="str">
        <f t="shared" si="149"/>
        <v/>
      </c>
      <c r="BS80" s="21" t="str">
        <f t="shared" si="150"/>
        <v/>
      </c>
      <c r="BT80" s="27"/>
      <c r="BU80" t="str">
        <f t="shared" si="151"/>
        <v/>
      </c>
      <c r="BV80" t="str">
        <f t="shared" si="105"/>
        <v/>
      </c>
      <c r="BW80" t="str">
        <f t="shared" si="152"/>
        <v/>
      </c>
      <c r="BX80" t="str">
        <f t="shared" si="153"/>
        <v/>
      </c>
      <c r="BY80" t="str">
        <f t="shared" si="154"/>
        <v/>
      </c>
      <c r="BZ80" s="28"/>
      <c r="CA80" t="str">
        <f t="shared" si="155"/>
        <v/>
      </c>
      <c r="CB80" s="20" t="str">
        <f t="shared" si="156"/>
        <v/>
      </c>
      <c r="CC80" s="21" t="str">
        <f t="shared" si="157"/>
        <v/>
      </c>
      <c r="CD80" s="21" t="str">
        <f t="shared" si="158"/>
        <v/>
      </c>
      <c r="CE80" s="21" t="str">
        <f t="shared" si="159"/>
        <v/>
      </c>
      <c r="CF80" s="27"/>
      <c r="CI80" s="3">
        <v>77</v>
      </c>
      <c r="CJ80" s="3" t="e">
        <f t="shared" si="106"/>
        <v>#NUM!</v>
      </c>
      <c r="CK80" s="3" t="e">
        <f t="shared" si="107"/>
        <v>#NUM!</v>
      </c>
      <c r="CL80" s="3" t="e">
        <f t="shared" si="108"/>
        <v>#NUM!</v>
      </c>
      <c r="CM80" s="3" t="e">
        <f>VLOOKUP(CJ80,Anmeldung!$A$5:$E$204,5,FALSE)</f>
        <v>#NUM!</v>
      </c>
      <c r="CO80" s="63" t="e">
        <f>VLOOKUP(CJ80,Anmeldung!$A$5:$E$204,5,FALSE)</f>
        <v>#NUM!</v>
      </c>
      <c r="CP80" s="3" t="e">
        <f t="shared" si="160"/>
        <v>#NUM!</v>
      </c>
      <c r="CQ80" s="64" t="str">
        <f t="shared" si="161"/>
        <v/>
      </c>
      <c r="CR80" s="65" t="str">
        <f t="shared" si="162"/>
        <v/>
      </c>
      <c r="CS80">
        <f t="shared" si="109"/>
        <v>77</v>
      </c>
      <c r="CT80" t="str">
        <f t="shared" si="163"/>
        <v/>
      </c>
      <c r="CU80" t="str">
        <f t="shared" si="164"/>
        <v/>
      </c>
      <c r="CV80" t="str">
        <f t="shared" si="174"/>
        <v/>
      </c>
      <c r="CW80" t="str">
        <f t="shared" si="165"/>
        <v/>
      </c>
      <c r="CZ80" s="3">
        <v>77</v>
      </c>
      <c r="DA80" s="3" t="str">
        <f t="shared" si="166"/>
        <v/>
      </c>
      <c r="DB80" s="3" t="str">
        <f t="shared" si="167"/>
        <v/>
      </c>
      <c r="DC80" s="3" t="str">
        <f t="shared" si="168"/>
        <v/>
      </c>
      <c r="DF80" s="3">
        <v>77</v>
      </c>
      <c r="DG80" s="3" t="str">
        <f t="shared" si="169"/>
        <v/>
      </c>
      <c r="DH80" s="3" t="str">
        <f t="shared" si="170"/>
        <v/>
      </c>
      <c r="DI80" s="3" t="str">
        <f t="shared" si="171"/>
        <v/>
      </c>
    </row>
    <row r="81" spans="1:113" x14ac:dyDescent="0.3">
      <c r="A81">
        <f t="shared" si="110"/>
        <v>0</v>
      </c>
      <c r="B81">
        <f t="shared" si="111"/>
        <v>0</v>
      </c>
      <c r="C81">
        <f t="shared" si="112"/>
        <v>0</v>
      </c>
      <c r="D81">
        <f t="shared" si="113"/>
        <v>0</v>
      </c>
      <c r="E81">
        <f t="shared" si="114"/>
        <v>0</v>
      </c>
      <c r="F81">
        <f t="shared" si="115"/>
        <v>0</v>
      </c>
      <c r="G81">
        <f t="shared" si="116"/>
        <v>0</v>
      </c>
      <c r="H81">
        <f t="shared" si="117"/>
        <v>0</v>
      </c>
      <c r="I81">
        <f t="shared" si="118"/>
        <v>0</v>
      </c>
      <c r="J81">
        <f t="shared" si="119"/>
        <v>0</v>
      </c>
      <c r="M81" s="3" t="str">
        <f t="shared" si="120"/>
        <v/>
      </c>
      <c r="N81" s="3" t="str">
        <f t="shared" si="121"/>
        <v/>
      </c>
      <c r="O81" s="3" t="str">
        <f t="shared" si="122"/>
        <v/>
      </c>
      <c r="P81" s="3" t="str">
        <f t="shared" si="123"/>
        <v/>
      </c>
      <c r="Q81" s="3" t="str">
        <f t="shared" si="124"/>
        <v/>
      </c>
      <c r="R81" s="3" t="str">
        <f t="shared" si="125"/>
        <v/>
      </c>
      <c r="S81" s="3" t="str">
        <f t="shared" si="126"/>
        <v/>
      </c>
      <c r="T81" s="3" t="str">
        <f t="shared" si="127"/>
        <v/>
      </c>
      <c r="U81" s="3" t="str">
        <f t="shared" si="128"/>
        <v/>
      </c>
      <c r="V81" s="3" t="str">
        <f t="shared" si="129"/>
        <v/>
      </c>
      <c r="Z81" s="20" t="str">
        <f>Qualifikation!AD82</f>
        <v/>
      </c>
      <c r="AA81" s="21" t="str">
        <f>Qualifikation!AE82</f>
        <v/>
      </c>
      <c r="AB81" s="21" t="str">
        <f>Qualifikation!AF82</f>
        <v/>
      </c>
      <c r="AC81" s="21" t="str">
        <f>Qualifikation!AG82</f>
        <v/>
      </c>
      <c r="AD81" s="27"/>
      <c r="AE81" t="str">
        <f>IFERROR(VLOOKUP(1000,$A81:Z81,26,FALSE),"")</f>
        <v/>
      </c>
      <c r="AF81" s="20" t="str">
        <f t="shared" si="95"/>
        <v/>
      </c>
      <c r="AG81" s="21" t="str">
        <f t="shared" si="130"/>
        <v/>
      </c>
      <c r="AH81" s="21" t="str">
        <f t="shared" si="96"/>
        <v/>
      </c>
      <c r="AI81" s="21" t="str">
        <f t="shared" si="131"/>
        <v/>
      </c>
      <c r="AJ81" s="27"/>
      <c r="AK81" t="str">
        <f>IFERROR(VLOOKUP(1000,$B81:AF81,31,FALSE),"")</f>
        <v/>
      </c>
      <c r="AL81" s="20" t="str">
        <f t="shared" si="97"/>
        <v/>
      </c>
      <c r="AM81" s="21" t="str">
        <f t="shared" si="132"/>
        <v/>
      </c>
      <c r="AN81" s="21" t="str">
        <f t="shared" si="98"/>
        <v/>
      </c>
      <c r="AO81" s="21" t="str">
        <f t="shared" si="133"/>
        <v/>
      </c>
      <c r="AP81" s="27"/>
      <c r="AQ81" t="str">
        <f t="shared" si="134"/>
        <v/>
      </c>
      <c r="AR81" s="20" t="str">
        <f t="shared" si="99"/>
        <v/>
      </c>
      <c r="AS81" s="21" t="str">
        <f t="shared" si="100"/>
        <v/>
      </c>
      <c r="AT81" s="21" t="str">
        <f t="shared" si="101"/>
        <v/>
      </c>
      <c r="AU81" s="21" t="str">
        <f t="shared" si="172"/>
        <v/>
      </c>
      <c r="AV81" s="27"/>
      <c r="AW81" t="str">
        <f t="shared" si="135"/>
        <v/>
      </c>
      <c r="AX81" t="str">
        <f t="shared" si="136"/>
        <v/>
      </c>
      <c r="AY81" t="str">
        <f t="shared" si="137"/>
        <v/>
      </c>
      <c r="AZ81" t="str">
        <f t="shared" si="138"/>
        <v/>
      </c>
      <c r="BA81" t="str">
        <f t="shared" si="173"/>
        <v/>
      </c>
      <c r="BB81" s="28"/>
      <c r="BC81" t="str">
        <f t="shared" si="139"/>
        <v/>
      </c>
      <c r="BD81" s="20" t="str">
        <f t="shared" si="102"/>
        <v/>
      </c>
      <c r="BE81" s="21" t="str">
        <f t="shared" si="140"/>
        <v/>
      </c>
      <c r="BF81" s="21" t="str">
        <f t="shared" si="141"/>
        <v/>
      </c>
      <c r="BG81" s="21" t="str">
        <f t="shared" si="142"/>
        <v/>
      </c>
      <c r="BH81" s="27"/>
      <c r="BI81" t="str">
        <f t="shared" si="143"/>
        <v/>
      </c>
      <c r="BJ81" t="str">
        <f t="shared" si="103"/>
        <v/>
      </c>
      <c r="BK81" t="str">
        <f t="shared" si="144"/>
        <v/>
      </c>
      <c r="BL81" t="str">
        <f t="shared" si="145"/>
        <v/>
      </c>
      <c r="BM81" t="str">
        <f t="shared" si="146"/>
        <v/>
      </c>
      <c r="BN81" s="28"/>
      <c r="BO81" t="str">
        <f t="shared" si="147"/>
        <v/>
      </c>
      <c r="BP81" s="20" t="str">
        <f t="shared" si="104"/>
        <v/>
      </c>
      <c r="BQ81" s="21" t="str">
        <f t="shared" si="148"/>
        <v/>
      </c>
      <c r="BR81" s="21" t="str">
        <f t="shared" si="149"/>
        <v/>
      </c>
      <c r="BS81" s="21" t="str">
        <f t="shared" si="150"/>
        <v/>
      </c>
      <c r="BT81" s="27"/>
      <c r="BU81" t="str">
        <f t="shared" si="151"/>
        <v/>
      </c>
      <c r="BV81" t="str">
        <f t="shared" si="105"/>
        <v/>
      </c>
      <c r="BW81" t="str">
        <f t="shared" si="152"/>
        <v/>
      </c>
      <c r="BX81" t="str">
        <f t="shared" si="153"/>
        <v/>
      </c>
      <c r="BY81" t="str">
        <f t="shared" si="154"/>
        <v/>
      </c>
      <c r="BZ81" s="28"/>
      <c r="CA81" t="str">
        <f t="shared" si="155"/>
        <v/>
      </c>
      <c r="CB81" s="20" t="str">
        <f t="shared" si="156"/>
        <v/>
      </c>
      <c r="CC81" s="21" t="str">
        <f t="shared" si="157"/>
        <v/>
      </c>
      <c r="CD81" s="21" t="str">
        <f t="shared" si="158"/>
        <v/>
      </c>
      <c r="CE81" s="21" t="str">
        <f t="shared" si="159"/>
        <v/>
      </c>
      <c r="CF81" s="27"/>
      <c r="CI81" s="3">
        <v>78</v>
      </c>
      <c r="CJ81" s="3" t="e">
        <f t="shared" si="106"/>
        <v>#NUM!</v>
      </c>
      <c r="CK81" s="3" t="e">
        <f t="shared" si="107"/>
        <v>#NUM!</v>
      </c>
      <c r="CL81" s="3" t="e">
        <f t="shared" si="108"/>
        <v>#NUM!</v>
      </c>
      <c r="CM81" s="3" t="e">
        <f>VLOOKUP(CJ81,Anmeldung!$A$5:$E$204,5,FALSE)</f>
        <v>#NUM!</v>
      </c>
      <c r="CO81" s="63" t="e">
        <f>VLOOKUP(CJ81,Anmeldung!$A$5:$E$204,5,FALSE)</f>
        <v>#NUM!</v>
      </c>
      <c r="CP81" s="3" t="e">
        <f t="shared" si="160"/>
        <v>#NUM!</v>
      </c>
      <c r="CQ81" s="64" t="str">
        <f t="shared" si="161"/>
        <v/>
      </c>
      <c r="CR81" s="65" t="str">
        <f t="shared" si="162"/>
        <v/>
      </c>
      <c r="CS81">
        <f t="shared" si="109"/>
        <v>78</v>
      </c>
      <c r="CT81" t="str">
        <f t="shared" si="163"/>
        <v/>
      </c>
      <c r="CU81" t="str">
        <f t="shared" si="164"/>
        <v/>
      </c>
      <c r="CV81" t="str">
        <f t="shared" si="174"/>
        <v/>
      </c>
      <c r="CW81" t="str">
        <f t="shared" si="165"/>
        <v/>
      </c>
      <c r="CZ81" s="3">
        <v>78</v>
      </c>
      <c r="DA81" s="3" t="str">
        <f t="shared" si="166"/>
        <v/>
      </c>
      <c r="DB81" s="3" t="str">
        <f t="shared" si="167"/>
        <v/>
      </c>
      <c r="DC81" s="3" t="str">
        <f t="shared" si="168"/>
        <v/>
      </c>
      <c r="DF81" s="3">
        <v>78</v>
      </c>
      <c r="DG81" s="3" t="str">
        <f t="shared" si="169"/>
        <v/>
      </c>
      <c r="DH81" s="3" t="str">
        <f t="shared" si="170"/>
        <v/>
      </c>
      <c r="DI81" s="3" t="str">
        <f t="shared" si="171"/>
        <v/>
      </c>
    </row>
    <row r="82" spans="1:113" x14ac:dyDescent="0.3">
      <c r="A82">
        <f t="shared" si="110"/>
        <v>0</v>
      </c>
      <c r="B82">
        <f t="shared" si="111"/>
        <v>0</v>
      </c>
      <c r="C82">
        <f t="shared" si="112"/>
        <v>0</v>
      </c>
      <c r="D82">
        <f t="shared" si="113"/>
        <v>0</v>
      </c>
      <c r="E82">
        <f t="shared" si="114"/>
        <v>0</v>
      </c>
      <c r="F82">
        <f t="shared" si="115"/>
        <v>0</v>
      </c>
      <c r="G82">
        <f t="shared" si="116"/>
        <v>0</v>
      </c>
      <c r="H82">
        <f t="shared" si="117"/>
        <v>0</v>
      </c>
      <c r="I82">
        <f t="shared" si="118"/>
        <v>0</v>
      </c>
      <c r="J82">
        <f t="shared" si="119"/>
        <v>0</v>
      </c>
      <c r="M82" s="3" t="str">
        <f t="shared" si="120"/>
        <v/>
      </c>
      <c r="N82" s="3" t="str">
        <f t="shared" si="121"/>
        <v/>
      </c>
      <c r="O82" s="3" t="str">
        <f t="shared" si="122"/>
        <v/>
      </c>
      <c r="P82" s="3" t="str">
        <f t="shared" si="123"/>
        <v/>
      </c>
      <c r="Q82" s="3" t="str">
        <f t="shared" si="124"/>
        <v/>
      </c>
      <c r="R82" s="3" t="str">
        <f t="shared" si="125"/>
        <v/>
      </c>
      <c r="S82" s="3" t="str">
        <f t="shared" si="126"/>
        <v/>
      </c>
      <c r="T82" s="3" t="str">
        <f t="shared" si="127"/>
        <v/>
      </c>
      <c r="U82" s="3" t="str">
        <f t="shared" si="128"/>
        <v/>
      </c>
      <c r="V82" s="3" t="str">
        <f t="shared" si="129"/>
        <v/>
      </c>
      <c r="Z82" s="20" t="str">
        <f>Qualifikation!AD83</f>
        <v/>
      </c>
      <c r="AA82" s="21" t="str">
        <f>Qualifikation!AE83</f>
        <v/>
      </c>
      <c r="AB82" s="21" t="str">
        <f>Qualifikation!AF83</f>
        <v/>
      </c>
      <c r="AC82" s="21" t="str">
        <f>Qualifikation!AG83</f>
        <v/>
      </c>
      <c r="AD82" s="27"/>
      <c r="AE82" t="str">
        <f>IFERROR(VLOOKUP(1000,$A82:Z82,26,FALSE),"")</f>
        <v/>
      </c>
      <c r="AF82" s="20" t="str">
        <f t="shared" si="95"/>
        <v/>
      </c>
      <c r="AG82" s="21" t="str">
        <f t="shared" si="130"/>
        <v/>
      </c>
      <c r="AH82" s="21" t="str">
        <f t="shared" si="96"/>
        <v/>
      </c>
      <c r="AI82" s="21" t="str">
        <f t="shared" si="131"/>
        <v/>
      </c>
      <c r="AJ82" s="27"/>
      <c r="AK82" t="str">
        <f>IFERROR(VLOOKUP(1000,$B82:AF82,31,FALSE),"")</f>
        <v/>
      </c>
      <c r="AL82" s="20" t="str">
        <f t="shared" si="97"/>
        <v/>
      </c>
      <c r="AM82" s="21" t="str">
        <f t="shared" si="132"/>
        <v/>
      </c>
      <c r="AN82" s="21" t="str">
        <f t="shared" si="98"/>
        <v/>
      </c>
      <c r="AO82" s="21" t="str">
        <f t="shared" si="133"/>
        <v/>
      </c>
      <c r="AP82" s="27"/>
      <c r="AQ82" t="str">
        <f t="shared" si="134"/>
        <v/>
      </c>
      <c r="AR82" s="20" t="str">
        <f t="shared" si="99"/>
        <v/>
      </c>
      <c r="AS82" s="21" t="str">
        <f t="shared" si="100"/>
        <v/>
      </c>
      <c r="AT82" s="21" t="str">
        <f t="shared" si="101"/>
        <v/>
      </c>
      <c r="AU82" s="21" t="str">
        <f t="shared" si="172"/>
        <v/>
      </c>
      <c r="AV82" s="27"/>
      <c r="AW82" t="str">
        <f t="shared" si="135"/>
        <v/>
      </c>
      <c r="AX82" t="str">
        <f t="shared" si="136"/>
        <v/>
      </c>
      <c r="AY82" t="str">
        <f t="shared" si="137"/>
        <v/>
      </c>
      <c r="AZ82" t="str">
        <f t="shared" si="138"/>
        <v/>
      </c>
      <c r="BA82" t="str">
        <f t="shared" si="173"/>
        <v/>
      </c>
      <c r="BB82" s="28"/>
      <c r="BC82" t="str">
        <f t="shared" si="139"/>
        <v/>
      </c>
      <c r="BD82" s="20" t="str">
        <f t="shared" si="102"/>
        <v/>
      </c>
      <c r="BE82" s="21" t="str">
        <f t="shared" si="140"/>
        <v/>
      </c>
      <c r="BF82" s="21" t="str">
        <f t="shared" si="141"/>
        <v/>
      </c>
      <c r="BG82" s="21" t="str">
        <f t="shared" si="142"/>
        <v/>
      </c>
      <c r="BH82" s="27"/>
      <c r="BI82" t="str">
        <f t="shared" si="143"/>
        <v/>
      </c>
      <c r="BJ82" t="str">
        <f t="shared" si="103"/>
        <v/>
      </c>
      <c r="BK82" t="str">
        <f t="shared" si="144"/>
        <v/>
      </c>
      <c r="BL82" t="str">
        <f t="shared" si="145"/>
        <v/>
      </c>
      <c r="BM82" t="str">
        <f t="shared" si="146"/>
        <v/>
      </c>
      <c r="BN82" s="28"/>
      <c r="BO82" t="str">
        <f t="shared" si="147"/>
        <v/>
      </c>
      <c r="BP82" s="20" t="str">
        <f t="shared" si="104"/>
        <v/>
      </c>
      <c r="BQ82" s="21" t="str">
        <f t="shared" si="148"/>
        <v/>
      </c>
      <c r="BR82" s="21" t="str">
        <f t="shared" si="149"/>
        <v/>
      </c>
      <c r="BS82" s="21" t="str">
        <f t="shared" si="150"/>
        <v/>
      </c>
      <c r="BT82" s="27"/>
      <c r="BU82" t="str">
        <f t="shared" si="151"/>
        <v/>
      </c>
      <c r="BV82" t="str">
        <f t="shared" si="105"/>
        <v/>
      </c>
      <c r="BW82" t="str">
        <f t="shared" si="152"/>
        <v/>
      </c>
      <c r="BX82" t="str">
        <f t="shared" si="153"/>
        <v/>
      </c>
      <c r="BY82" t="str">
        <f t="shared" si="154"/>
        <v/>
      </c>
      <c r="BZ82" s="28"/>
      <c r="CA82" t="str">
        <f t="shared" si="155"/>
        <v/>
      </c>
      <c r="CB82" s="20" t="str">
        <f t="shared" si="156"/>
        <v/>
      </c>
      <c r="CC82" s="21" t="str">
        <f t="shared" si="157"/>
        <v/>
      </c>
      <c r="CD82" s="21" t="str">
        <f t="shared" si="158"/>
        <v/>
      </c>
      <c r="CE82" s="21" t="str">
        <f t="shared" si="159"/>
        <v/>
      </c>
      <c r="CF82" s="27"/>
      <c r="CI82" s="3">
        <v>79</v>
      </c>
      <c r="CJ82" s="3" t="e">
        <f t="shared" si="106"/>
        <v>#NUM!</v>
      </c>
      <c r="CK82" s="3" t="e">
        <f t="shared" si="107"/>
        <v>#NUM!</v>
      </c>
      <c r="CL82" s="3" t="e">
        <f t="shared" si="108"/>
        <v>#NUM!</v>
      </c>
      <c r="CM82" s="3" t="e">
        <f>VLOOKUP(CJ82,Anmeldung!$A$5:$E$204,5,FALSE)</f>
        <v>#NUM!</v>
      </c>
      <c r="CO82" s="63" t="e">
        <f>VLOOKUP(CJ82,Anmeldung!$A$5:$E$204,5,FALSE)</f>
        <v>#NUM!</v>
      </c>
      <c r="CP82" s="3" t="e">
        <f t="shared" si="160"/>
        <v>#NUM!</v>
      </c>
      <c r="CQ82" s="64" t="str">
        <f t="shared" si="161"/>
        <v/>
      </c>
      <c r="CR82" s="65" t="str">
        <f t="shared" si="162"/>
        <v/>
      </c>
      <c r="CS82">
        <f t="shared" si="109"/>
        <v>79</v>
      </c>
      <c r="CT82" t="str">
        <f t="shared" si="163"/>
        <v/>
      </c>
      <c r="CU82" t="str">
        <f t="shared" si="164"/>
        <v/>
      </c>
      <c r="CV82" t="str">
        <f t="shared" si="174"/>
        <v/>
      </c>
      <c r="CW82" t="str">
        <f t="shared" si="165"/>
        <v/>
      </c>
      <c r="CZ82" s="3">
        <v>79</v>
      </c>
      <c r="DA82" s="3" t="str">
        <f t="shared" si="166"/>
        <v/>
      </c>
      <c r="DB82" s="3" t="str">
        <f t="shared" si="167"/>
        <v/>
      </c>
      <c r="DC82" s="3" t="str">
        <f t="shared" si="168"/>
        <v/>
      </c>
      <c r="DF82" s="3">
        <v>79</v>
      </c>
      <c r="DG82" s="3" t="str">
        <f t="shared" si="169"/>
        <v/>
      </c>
      <c r="DH82" s="3" t="str">
        <f t="shared" si="170"/>
        <v/>
      </c>
      <c r="DI82" s="3" t="str">
        <f t="shared" si="171"/>
        <v/>
      </c>
    </row>
    <row r="83" spans="1:113" x14ac:dyDescent="0.3">
      <c r="A83">
        <f t="shared" si="110"/>
        <v>0</v>
      </c>
      <c r="B83">
        <f t="shared" si="111"/>
        <v>0</v>
      </c>
      <c r="C83">
        <f t="shared" si="112"/>
        <v>0</v>
      </c>
      <c r="D83">
        <f t="shared" si="113"/>
        <v>0</v>
      </c>
      <c r="E83">
        <f t="shared" si="114"/>
        <v>0</v>
      </c>
      <c r="F83">
        <f t="shared" si="115"/>
        <v>0</v>
      </c>
      <c r="G83">
        <f t="shared" si="116"/>
        <v>0</v>
      </c>
      <c r="H83">
        <f t="shared" si="117"/>
        <v>0</v>
      </c>
      <c r="I83">
        <f t="shared" si="118"/>
        <v>0</v>
      </c>
      <c r="J83">
        <f t="shared" si="119"/>
        <v>0</v>
      </c>
      <c r="M83" s="3" t="str">
        <f t="shared" si="120"/>
        <v/>
      </c>
      <c r="N83" s="3" t="str">
        <f t="shared" si="121"/>
        <v/>
      </c>
      <c r="O83" s="3" t="str">
        <f t="shared" si="122"/>
        <v/>
      </c>
      <c r="P83" s="3" t="str">
        <f t="shared" si="123"/>
        <v/>
      </c>
      <c r="Q83" s="3" t="str">
        <f t="shared" si="124"/>
        <v/>
      </c>
      <c r="R83" s="3" t="str">
        <f t="shared" si="125"/>
        <v/>
      </c>
      <c r="S83" s="3" t="str">
        <f t="shared" si="126"/>
        <v/>
      </c>
      <c r="T83" s="3" t="str">
        <f t="shared" si="127"/>
        <v/>
      </c>
      <c r="U83" s="3" t="str">
        <f t="shared" si="128"/>
        <v/>
      </c>
      <c r="V83" s="3" t="str">
        <f t="shared" si="129"/>
        <v/>
      </c>
      <c r="Z83" s="20" t="str">
        <f>Qualifikation!AD84</f>
        <v/>
      </c>
      <c r="AA83" s="21" t="str">
        <f>Qualifikation!AE84</f>
        <v/>
      </c>
      <c r="AB83" s="21" t="str">
        <f>Qualifikation!AF84</f>
        <v/>
      </c>
      <c r="AC83" s="21" t="str">
        <f>Qualifikation!AG84</f>
        <v/>
      </c>
      <c r="AD83" s="27"/>
      <c r="AE83" t="str">
        <f>IFERROR(VLOOKUP(1000,$A83:Z83,26,FALSE),"")</f>
        <v/>
      </c>
      <c r="AF83" s="20" t="str">
        <f t="shared" si="95"/>
        <v/>
      </c>
      <c r="AG83" s="21" t="str">
        <f t="shared" si="130"/>
        <v/>
      </c>
      <c r="AH83" s="21" t="str">
        <f t="shared" si="96"/>
        <v/>
      </c>
      <c r="AI83" s="21" t="str">
        <f t="shared" si="131"/>
        <v/>
      </c>
      <c r="AJ83" s="27"/>
      <c r="AK83" t="str">
        <f>IFERROR(VLOOKUP(1000,$B83:AF83,31,FALSE),"")</f>
        <v/>
      </c>
      <c r="AL83" s="20" t="str">
        <f t="shared" si="97"/>
        <v/>
      </c>
      <c r="AM83" s="21" t="str">
        <f t="shared" si="132"/>
        <v/>
      </c>
      <c r="AN83" s="21" t="str">
        <f t="shared" si="98"/>
        <v/>
      </c>
      <c r="AO83" s="21" t="str">
        <f t="shared" si="133"/>
        <v/>
      </c>
      <c r="AP83" s="27"/>
      <c r="AQ83" t="str">
        <f t="shared" si="134"/>
        <v/>
      </c>
      <c r="AR83" s="20" t="str">
        <f t="shared" si="99"/>
        <v/>
      </c>
      <c r="AS83" s="21" t="str">
        <f t="shared" si="100"/>
        <v/>
      </c>
      <c r="AT83" s="21" t="str">
        <f t="shared" si="101"/>
        <v/>
      </c>
      <c r="AU83" s="21" t="str">
        <f t="shared" si="172"/>
        <v/>
      </c>
      <c r="AV83" s="27"/>
      <c r="AW83" t="str">
        <f t="shared" si="135"/>
        <v/>
      </c>
      <c r="AX83" t="str">
        <f t="shared" si="136"/>
        <v/>
      </c>
      <c r="AY83" t="str">
        <f t="shared" si="137"/>
        <v/>
      </c>
      <c r="AZ83" t="str">
        <f t="shared" si="138"/>
        <v/>
      </c>
      <c r="BA83" t="str">
        <f t="shared" si="173"/>
        <v/>
      </c>
      <c r="BB83" s="28"/>
      <c r="BC83" t="str">
        <f t="shared" si="139"/>
        <v/>
      </c>
      <c r="BD83" s="20" t="str">
        <f t="shared" si="102"/>
        <v/>
      </c>
      <c r="BE83" s="21" t="str">
        <f t="shared" si="140"/>
        <v/>
      </c>
      <c r="BF83" s="21" t="str">
        <f t="shared" si="141"/>
        <v/>
      </c>
      <c r="BG83" s="21" t="str">
        <f t="shared" si="142"/>
        <v/>
      </c>
      <c r="BH83" s="27"/>
      <c r="BI83" t="str">
        <f t="shared" si="143"/>
        <v/>
      </c>
      <c r="BJ83" t="str">
        <f t="shared" si="103"/>
        <v/>
      </c>
      <c r="BK83" t="str">
        <f t="shared" si="144"/>
        <v/>
      </c>
      <c r="BL83" t="str">
        <f t="shared" si="145"/>
        <v/>
      </c>
      <c r="BM83" t="str">
        <f t="shared" si="146"/>
        <v/>
      </c>
      <c r="BN83" s="28"/>
      <c r="BO83" t="str">
        <f t="shared" si="147"/>
        <v/>
      </c>
      <c r="BP83" s="20" t="str">
        <f t="shared" si="104"/>
        <v/>
      </c>
      <c r="BQ83" s="21" t="str">
        <f t="shared" si="148"/>
        <v/>
      </c>
      <c r="BR83" s="21" t="str">
        <f t="shared" si="149"/>
        <v/>
      </c>
      <c r="BS83" s="21" t="str">
        <f t="shared" si="150"/>
        <v/>
      </c>
      <c r="BT83" s="27"/>
      <c r="BU83" t="str">
        <f t="shared" si="151"/>
        <v/>
      </c>
      <c r="BV83" t="str">
        <f t="shared" si="105"/>
        <v/>
      </c>
      <c r="BW83" t="str">
        <f t="shared" si="152"/>
        <v/>
      </c>
      <c r="BX83" t="str">
        <f t="shared" si="153"/>
        <v/>
      </c>
      <c r="BY83" t="str">
        <f t="shared" si="154"/>
        <v/>
      </c>
      <c r="BZ83" s="28"/>
      <c r="CA83" t="str">
        <f t="shared" si="155"/>
        <v/>
      </c>
      <c r="CB83" s="20" t="str">
        <f t="shared" si="156"/>
        <v/>
      </c>
      <c r="CC83" s="21" t="str">
        <f t="shared" si="157"/>
        <v/>
      </c>
      <c r="CD83" s="21" t="str">
        <f t="shared" si="158"/>
        <v/>
      </c>
      <c r="CE83" s="21" t="str">
        <f t="shared" si="159"/>
        <v/>
      </c>
      <c r="CF83" s="27"/>
      <c r="CI83" s="3">
        <v>80</v>
      </c>
      <c r="CJ83" s="3" t="e">
        <f t="shared" si="106"/>
        <v>#NUM!</v>
      </c>
      <c r="CK83" s="3" t="e">
        <f t="shared" si="107"/>
        <v>#NUM!</v>
      </c>
      <c r="CL83" s="3" t="e">
        <f t="shared" si="108"/>
        <v>#NUM!</v>
      </c>
      <c r="CM83" s="3" t="e">
        <f>VLOOKUP(CJ83,Anmeldung!$A$5:$E$204,5,FALSE)</f>
        <v>#NUM!</v>
      </c>
      <c r="CO83" s="63" t="e">
        <f>VLOOKUP(CJ83,Anmeldung!$A$5:$E$204,5,FALSE)</f>
        <v>#NUM!</v>
      </c>
      <c r="CP83" s="3" t="e">
        <f t="shared" si="160"/>
        <v>#NUM!</v>
      </c>
      <c r="CQ83" s="64" t="str">
        <f t="shared" si="161"/>
        <v/>
      </c>
      <c r="CR83" s="65" t="str">
        <f t="shared" si="162"/>
        <v/>
      </c>
      <c r="CS83">
        <f t="shared" si="109"/>
        <v>80</v>
      </c>
      <c r="CT83" t="str">
        <f t="shared" si="163"/>
        <v/>
      </c>
      <c r="CU83" t="str">
        <f t="shared" si="164"/>
        <v/>
      </c>
      <c r="CV83" t="str">
        <f t="shared" si="174"/>
        <v/>
      </c>
      <c r="CW83" t="str">
        <f t="shared" si="165"/>
        <v/>
      </c>
      <c r="CZ83" s="3">
        <v>80</v>
      </c>
      <c r="DA83" s="3" t="str">
        <f t="shared" si="166"/>
        <v/>
      </c>
      <c r="DB83" s="3" t="str">
        <f t="shared" si="167"/>
        <v/>
      </c>
      <c r="DC83" s="3" t="str">
        <f t="shared" si="168"/>
        <v/>
      </c>
      <c r="DF83" s="3">
        <v>80</v>
      </c>
      <c r="DG83" s="3" t="str">
        <f t="shared" si="169"/>
        <v/>
      </c>
      <c r="DH83" s="3" t="str">
        <f t="shared" si="170"/>
        <v/>
      </c>
      <c r="DI83" s="3" t="str">
        <f t="shared" si="171"/>
        <v/>
      </c>
    </row>
    <row r="84" spans="1:113" x14ac:dyDescent="0.3">
      <c r="A84">
        <f t="shared" si="110"/>
        <v>0</v>
      </c>
      <c r="B84">
        <f t="shared" si="111"/>
        <v>0</v>
      </c>
      <c r="C84">
        <f t="shared" si="112"/>
        <v>0</v>
      </c>
      <c r="D84">
        <f t="shared" si="113"/>
        <v>0</v>
      </c>
      <c r="E84">
        <f t="shared" si="114"/>
        <v>0</v>
      </c>
      <c r="F84">
        <f t="shared" si="115"/>
        <v>0</v>
      </c>
      <c r="G84">
        <f t="shared" si="116"/>
        <v>0</v>
      </c>
      <c r="H84">
        <f t="shared" si="117"/>
        <v>0</v>
      </c>
      <c r="I84">
        <f t="shared" si="118"/>
        <v>0</v>
      </c>
      <c r="J84">
        <f t="shared" si="119"/>
        <v>0</v>
      </c>
      <c r="M84" s="3" t="str">
        <f t="shared" si="120"/>
        <v/>
      </c>
      <c r="N84" s="3" t="str">
        <f t="shared" si="121"/>
        <v/>
      </c>
      <c r="O84" s="3" t="str">
        <f t="shared" si="122"/>
        <v/>
      </c>
      <c r="P84" s="3" t="str">
        <f t="shared" si="123"/>
        <v/>
      </c>
      <c r="Q84" s="3" t="str">
        <f t="shared" si="124"/>
        <v/>
      </c>
      <c r="R84" s="3" t="str">
        <f t="shared" si="125"/>
        <v/>
      </c>
      <c r="S84" s="3" t="str">
        <f t="shared" si="126"/>
        <v/>
      </c>
      <c r="T84" s="3" t="str">
        <f t="shared" si="127"/>
        <v/>
      </c>
      <c r="U84" s="3" t="str">
        <f t="shared" si="128"/>
        <v/>
      </c>
      <c r="V84" s="3" t="str">
        <f t="shared" si="129"/>
        <v/>
      </c>
      <c r="Z84" s="20" t="str">
        <f>Qualifikation!AD85</f>
        <v/>
      </c>
      <c r="AA84" s="21" t="str">
        <f>Qualifikation!AE85</f>
        <v/>
      </c>
      <c r="AB84" s="21" t="str">
        <f>Qualifikation!AF85</f>
        <v/>
      </c>
      <c r="AC84" s="21" t="str">
        <f>Qualifikation!AG85</f>
        <v/>
      </c>
      <c r="AD84" s="27"/>
      <c r="AE84" t="str">
        <f>IFERROR(VLOOKUP(1000,$A84:Z84,26,FALSE),"")</f>
        <v/>
      </c>
      <c r="AF84" s="20" t="str">
        <f t="shared" si="95"/>
        <v/>
      </c>
      <c r="AG84" s="21" t="str">
        <f t="shared" si="130"/>
        <v/>
      </c>
      <c r="AH84" s="21" t="str">
        <f t="shared" si="96"/>
        <v/>
      </c>
      <c r="AI84" s="21" t="str">
        <f t="shared" si="131"/>
        <v/>
      </c>
      <c r="AJ84" s="27"/>
      <c r="AK84" t="str">
        <f>IFERROR(VLOOKUP(1000,$B84:AF84,31,FALSE),"")</f>
        <v/>
      </c>
      <c r="AL84" s="20" t="str">
        <f t="shared" si="97"/>
        <v/>
      </c>
      <c r="AM84" s="21" t="str">
        <f t="shared" si="132"/>
        <v/>
      </c>
      <c r="AN84" s="21" t="str">
        <f t="shared" si="98"/>
        <v/>
      </c>
      <c r="AO84" s="21" t="str">
        <f t="shared" si="133"/>
        <v/>
      </c>
      <c r="AP84" s="27"/>
      <c r="AQ84" t="str">
        <f t="shared" si="134"/>
        <v/>
      </c>
      <c r="AR84" s="20" t="str">
        <f t="shared" si="99"/>
        <v/>
      </c>
      <c r="AS84" s="21" t="str">
        <f t="shared" si="100"/>
        <v/>
      </c>
      <c r="AT84" s="21" t="str">
        <f t="shared" si="101"/>
        <v/>
      </c>
      <c r="AU84" s="21" t="str">
        <f t="shared" si="172"/>
        <v/>
      </c>
      <c r="AV84" s="27"/>
      <c r="AW84" t="str">
        <f t="shared" si="135"/>
        <v/>
      </c>
      <c r="AX84" t="str">
        <f t="shared" si="136"/>
        <v/>
      </c>
      <c r="AY84" t="str">
        <f t="shared" si="137"/>
        <v/>
      </c>
      <c r="AZ84" t="str">
        <f t="shared" si="138"/>
        <v/>
      </c>
      <c r="BA84" t="str">
        <f t="shared" si="173"/>
        <v/>
      </c>
      <c r="BB84" s="28"/>
      <c r="BC84" t="str">
        <f t="shared" si="139"/>
        <v/>
      </c>
      <c r="BD84" s="20" t="str">
        <f t="shared" si="102"/>
        <v/>
      </c>
      <c r="BE84" s="21" t="str">
        <f t="shared" si="140"/>
        <v/>
      </c>
      <c r="BF84" s="21" t="str">
        <f t="shared" si="141"/>
        <v/>
      </c>
      <c r="BG84" s="21" t="str">
        <f t="shared" si="142"/>
        <v/>
      </c>
      <c r="BH84" s="27"/>
      <c r="BI84" t="str">
        <f t="shared" si="143"/>
        <v/>
      </c>
      <c r="BJ84" t="str">
        <f t="shared" si="103"/>
        <v/>
      </c>
      <c r="BK84" t="str">
        <f t="shared" si="144"/>
        <v/>
      </c>
      <c r="BL84" t="str">
        <f t="shared" si="145"/>
        <v/>
      </c>
      <c r="BM84" t="str">
        <f t="shared" si="146"/>
        <v/>
      </c>
      <c r="BN84" s="28"/>
      <c r="BO84" t="str">
        <f t="shared" si="147"/>
        <v/>
      </c>
      <c r="BP84" s="20" t="str">
        <f t="shared" si="104"/>
        <v/>
      </c>
      <c r="BQ84" s="21" t="str">
        <f t="shared" si="148"/>
        <v/>
      </c>
      <c r="BR84" s="21" t="str">
        <f t="shared" si="149"/>
        <v/>
      </c>
      <c r="BS84" s="21" t="str">
        <f t="shared" si="150"/>
        <v/>
      </c>
      <c r="BT84" s="27"/>
      <c r="BU84" t="str">
        <f t="shared" si="151"/>
        <v/>
      </c>
      <c r="BV84" t="str">
        <f t="shared" si="105"/>
        <v/>
      </c>
      <c r="BW84" t="str">
        <f t="shared" si="152"/>
        <v/>
      </c>
      <c r="BX84" t="str">
        <f t="shared" si="153"/>
        <v/>
      </c>
      <c r="BY84" t="str">
        <f t="shared" si="154"/>
        <v/>
      </c>
      <c r="BZ84" s="28"/>
      <c r="CA84" t="str">
        <f t="shared" si="155"/>
        <v/>
      </c>
      <c r="CB84" s="20" t="str">
        <f t="shared" si="156"/>
        <v/>
      </c>
      <c r="CC84" s="21" t="str">
        <f t="shared" si="157"/>
        <v/>
      </c>
      <c r="CD84" s="21" t="str">
        <f t="shared" si="158"/>
        <v/>
      </c>
      <c r="CE84" s="21" t="str">
        <f t="shared" si="159"/>
        <v/>
      </c>
      <c r="CF84" s="27"/>
      <c r="CI84" s="3">
        <v>81</v>
      </c>
      <c r="CJ84" s="3" t="e">
        <f t="shared" si="106"/>
        <v>#NUM!</v>
      </c>
      <c r="CK84" s="3" t="e">
        <f t="shared" si="107"/>
        <v>#NUM!</v>
      </c>
      <c r="CL84" s="3" t="e">
        <f t="shared" si="108"/>
        <v>#NUM!</v>
      </c>
      <c r="CM84" s="3" t="e">
        <f>VLOOKUP(CJ84,Anmeldung!$A$5:$E$204,5,FALSE)</f>
        <v>#NUM!</v>
      </c>
      <c r="CO84" s="63" t="e">
        <f>VLOOKUP(CJ84,Anmeldung!$A$5:$E$204,5,FALSE)</f>
        <v>#NUM!</v>
      </c>
      <c r="CP84" s="3" t="e">
        <f t="shared" si="160"/>
        <v>#NUM!</v>
      </c>
      <c r="CQ84" s="64" t="str">
        <f t="shared" si="161"/>
        <v/>
      </c>
      <c r="CR84" s="65" t="str">
        <f t="shared" si="162"/>
        <v/>
      </c>
      <c r="CS84">
        <f t="shared" si="109"/>
        <v>81</v>
      </c>
      <c r="CT84" t="str">
        <f t="shared" si="163"/>
        <v/>
      </c>
      <c r="CU84" t="str">
        <f t="shared" si="164"/>
        <v/>
      </c>
      <c r="CV84" t="str">
        <f t="shared" si="174"/>
        <v/>
      </c>
      <c r="CW84" t="str">
        <f t="shared" si="165"/>
        <v/>
      </c>
      <c r="CZ84" s="3">
        <v>81</v>
      </c>
      <c r="DA84" s="3" t="str">
        <f t="shared" si="166"/>
        <v/>
      </c>
      <c r="DB84" s="3" t="str">
        <f t="shared" si="167"/>
        <v/>
      </c>
      <c r="DC84" s="3" t="str">
        <f t="shared" si="168"/>
        <v/>
      </c>
      <c r="DF84" s="3">
        <v>81</v>
      </c>
      <c r="DG84" s="3" t="str">
        <f t="shared" si="169"/>
        <v/>
      </c>
      <c r="DH84" s="3" t="str">
        <f t="shared" si="170"/>
        <v/>
      </c>
      <c r="DI84" s="3" t="str">
        <f t="shared" si="171"/>
        <v/>
      </c>
    </row>
    <row r="85" spans="1:113" x14ac:dyDescent="0.3">
      <c r="A85">
        <f t="shared" si="110"/>
        <v>0</v>
      </c>
      <c r="B85">
        <f t="shared" si="111"/>
        <v>0</v>
      </c>
      <c r="C85">
        <f t="shared" si="112"/>
        <v>0</v>
      </c>
      <c r="D85">
        <f t="shared" si="113"/>
        <v>0</v>
      </c>
      <c r="E85">
        <f t="shared" si="114"/>
        <v>0</v>
      </c>
      <c r="F85">
        <f t="shared" si="115"/>
        <v>0</v>
      </c>
      <c r="G85">
        <f t="shared" si="116"/>
        <v>0</v>
      </c>
      <c r="H85">
        <f t="shared" si="117"/>
        <v>0</v>
      </c>
      <c r="I85">
        <f t="shared" si="118"/>
        <v>0</v>
      </c>
      <c r="J85">
        <f t="shared" si="119"/>
        <v>0</v>
      </c>
      <c r="M85" s="3" t="str">
        <f t="shared" si="120"/>
        <v/>
      </c>
      <c r="N85" s="3" t="str">
        <f t="shared" si="121"/>
        <v/>
      </c>
      <c r="O85" s="3" t="str">
        <f t="shared" si="122"/>
        <v/>
      </c>
      <c r="P85" s="3" t="str">
        <f t="shared" si="123"/>
        <v/>
      </c>
      <c r="Q85" s="3" t="str">
        <f t="shared" si="124"/>
        <v/>
      </c>
      <c r="R85" s="3" t="str">
        <f t="shared" si="125"/>
        <v/>
      </c>
      <c r="S85" s="3" t="str">
        <f t="shared" si="126"/>
        <v/>
      </c>
      <c r="T85" s="3" t="str">
        <f t="shared" si="127"/>
        <v/>
      </c>
      <c r="U85" s="3" t="str">
        <f t="shared" si="128"/>
        <v/>
      </c>
      <c r="V85" s="3" t="str">
        <f t="shared" si="129"/>
        <v/>
      </c>
      <c r="Z85" s="20" t="str">
        <f>Qualifikation!AD86</f>
        <v/>
      </c>
      <c r="AA85" s="21" t="str">
        <f>Qualifikation!AE86</f>
        <v/>
      </c>
      <c r="AB85" s="21" t="str">
        <f>Qualifikation!AF86</f>
        <v/>
      </c>
      <c r="AC85" s="21" t="str">
        <f>Qualifikation!AG86</f>
        <v/>
      </c>
      <c r="AD85" s="27"/>
      <c r="AE85" t="str">
        <f>IFERROR(VLOOKUP(1000,$A85:Z85,26,FALSE),"")</f>
        <v/>
      </c>
      <c r="AF85" s="20" t="str">
        <f t="shared" si="95"/>
        <v/>
      </c>
      <c r="AG85" s="21" t="str">
        <f t="shared" si="130"/>
        <v/>
      </c>
      <c r="AH85" s="21" t="str">
        <f t="shared" si="96"/>
        <v/>
      </c>
      <c r="AI85" s="21" t="str">
        <f t="shared" si="131"/>
        <v/>
      </c>
      <c r="AJ85" s="27"/>
      <c r="AK85" t="str">
        <f>IFERROR(VLOOKUP(1000,$B85:AF85,31,FALSE),"")</f>
        <v/>
      </c>
      <c r="AL85" s="20" t="str">
        <f t="shared" si="97"/>
        <v/>
      </c>
      <c r="AM85" s="21" t="str">
        <f t="shared" si="132"/>
        <v/>
      </c>
      <c r="AN85" s="21" t="str">
        <f t="shared" si="98"/>
        <v/>
      </c>
      <c r="AO85" s="21" t="str">
        <f t="shared" si="133"/>
        <v/>
      </c>
      <c r="AP85" s="27"/>
      <c r="AQ85" t="str">
        <f t="shared" si="134"/>
        <v/>
      </c>
      <c r="AR85" s="20" t="str">
        <f t="shared" si="99"/>
        <v/>
      </c>
      <c r="AS85" s="21" t="str">
        <f t="shared" si="100"/>
        <v/>
      </c>
      <c r="AT85" s="21" t="str">
        <f t="shared" si="101"/>
        <v/>
      </c>
      <c r="AU85" s="21" t="str">
        <f t="shared" si="172"/>
        <v/>
      </c>
      <c r="AV85" s="27"/>
      <c r="AW85" t="str">
        <f t="shared" si="135"/>
        <v/>
      </c>
      <c r="AX85" t="str">
        <f t="shared" si="136"/>
        <v/>
      </c>
      <c r="AY85" t="str">
        <f t="shared" si="137"/>
        <v/>
      </c>
      <c r="AZ85" t="str">
        <f t="shared" si="138"/>
        <v/>
      </c>
      <c r="BA85" t="str">
        <f t="shared" si="173"/>
        <v/>
      </c>
      <c r="BB85" s="28"/>
      <c r="BC85" t="str">
        <f t="shared" si="139"/>
        <v/>
      </c>
      <c r="BD85" s="20" t="str">
        <f t="shared" si="102"/>
        <v/>
      </c>
      <c r="BE85" s="21" t="str">
        <f t="shared" si="140"/>
        <v/>
      </c>
      <c r="BF85" s="21" t="str">
        <f t="shared" si="141"/>
        <v/>
      </c>
      <c r="BG85" s="21" t="str">
        <f t="shared" si="142"/>
        <v/>
      </c>
      <c r="BH85" s="27"/>
      <c r="BI85" t="str">
        <f t="shared" si="143"/>
        <v/>
      </c>
      <c r="BJ85" t="str">
        <f t="shared" si="103"/>
        <v/>
      </c>
      <c r="BK85" t="str">
        <f t="shared" si="144"/>
        <v/>
      </c>
      <c r="BL85" t="str">
        <f t="shared" si="145"/>
        <v/>
      </c>
      <c r="BM85" t="str">
        <f t="shared" si="146"/>
        <v/>
      </c>
      <c r="BN85" s="28"/>
      <c r="BO85" t="str">
        <f t="shared" si="147"/>
        <v/>
      </c>
      <c r="BP85" s="20" t="str">
        <f t="shared" si="104"/>
        <v/>
      </c>
      <c r="BQ85" s="21" t="str">
        <f t="shared" si="148"/>
        <v/>
      </c>
      <c r="BR85" s="21" t="str">
        <f t="shared" si="149"/>
        <v/>
      </c>
      <c r="BS85" s="21" t="str">
        <f t="shared" si="150"/>
        <v/>
      </c>
      <c r="BT85" s="27"/>
      <c r="BU85" t="str">
        <f t="shared" si="151"/>
        <v/>
      </c>
      <c r="BV85" t="str">
        <f t="shared" si="105"/>
        <v/>
      </c>
      <c r="BW85" t="str">
        <f t="shared" si="152"/>
        <v/>
      </c>
      <c r="BX85" t="str">
        <f t="shared" si="153"/>
        <v/>
      </c>
      <c r="BY85" t="str">
        <f t="shared" si="154"/>
        <v/>
      </c>
      <c r="BZ85" s="28"/>
      <c r="CA85" t="str">
        <f t="shared" si="155"/>
        <v/>
      </c>
      <c r="CB85" s="20" t="str">
        <f t="shared" si="156"/>
        <v/>
      </c>
      <c r="CC85" s="21" t="str">
        <f t="shared" si="157"/>
        <v/>
      </c>
      <c r="CD85" s="21" t="str">
        <f t="shared" si="158"/>
        <v/>
      </c>
      <c r="CE85" s="21" t="str">
        <f t="shared" si="159"/>
        <v/>
      </c>
      <c r="CF85" s="27"/>
      <c r="CI85" s="3">
        <v>82</v>
      </c>
      <c r="CJ85" s="3" t="e">
        <f t="shared" si="106"/>
        <v>#NUM!</v>
      </c>
      <c r="CK85" s="3" t="e">
        <f t="shared" si="107"/>
        <v>#NUM!</v>
      </c>
      <c r="CL85" s="3" t="e">
        <f t="shared" si="108"/>
        <v>#NUM!</v>
      </c>
      <c r="CM85" s="3" t="e">
        <f>VLOOKUP(CJ85,Anmeldung!$A$5:$E$204,5,FALSE)</f>
        <v>#NUM!</v>
      </c>
      <c r="CO85" s="63" t="e">
        <f>VLOOKUP(CJ85,Anmeldung!$A$5:$E$204,5,FALSE)</f>
        <v>#NUM!</v>
      </c>
      <c r="CP85" s="3" t="e">
        <f t="shared" si="160"/>
        <v>#NUM!</v>
      </c>
      <c r="CQ85" s="64" t="str">
        <f t="shared" si="161"/>
        <v/>
      </c>
      <c r="CR85" s="65" t="str">
        <f t="shared" si="162"/>
        <v/>
      </c>
      <c r="CS85">
        <f t="shared" si="109"/>
        <v>82</v>
      </c>
      <c r="CT85" t="str">
        <f t="shared" si="163"/>
        <v/>
      </c>
      <c r="CU85" t="str">
        <f t="shared" si="164"/>
        <v/>
      </c>
      <c r="CV85" t="str">
        <f t="shared" si="174"/>
        <v/>
      </c>
      <c r="CW85" t="str">
        <f t="shared" si="165"/>
        <v/>
      </c>
      <c r="CZ85" s="3">
        <v>82</v>
      </c>
      <c r="DA85" s="3" t="str">
        <f t="shared" si="166"/>
        <v/>
      </c>
      <c r="DB85" s="3" t="str">
        <f t="shared" si="167"/>
        <v/>
      </c>
      <c r="DC85" s="3" t="str">
        <f t="shared" si="168"/>
        <v/>
      </c>
      <c r="DF85" s="3">
        <v>82</v>
      </c>
      <c r="DG85" s="3" t="str">
        <f t="shared" si="169"/>
        <v/>
      </c>
      <c r="DH85" s="3" t="str">
        <f t="shared" si="170"/>
        <v/>
      </c>
      <c r="DI85" s="3" t="str">
        <f t="shared" si="171"/>
        <v/>
      </c>
    </row>
    <row r="86" spans="1:113" x14ac:dyDescent="0.3">
      <c r="A86">
        <f t="shared" si="110"/>
        <v>0</v>
      </c>
      <c r="B86">
        <f t="shared" si="111"/>
        <v>0</v>
      </c>
      <c r="C86">
        <f t="shared" si="112"/>
        <v>0</v>
      </c>
      <c r="D86">
        <f t="shared" si="113"/>
        <v>0</v>
      </c>
      <c r="E86">
        <f t="shared" si="114"/>
        <v>0</v>
      </c>
      <c r="F86">
        <f t="shared" si="115"/>
        <v>0</v>
      </c>
      <c r="G86">
        <f t="shared" si="116"/>
        <v>0</v>
      </c>
      <c r="H86">
        <f t="shared" si="117"/>
        <v>0</v>
      </c>
      <c r="I86">
        <f t="shared" si="118"/>
        <v>0</v>
      </c>
      <c r="J86">
        <f t="shared" si="119"/>
        <v>0</v>
      </c>
      <c r="M86" s="3" t="str">
        <f t="shared" si="120"/>
        <v/>
      </c>
      <c r="N86" s="3" t="str">
        <f t="shared" si="121"/>
        <v/>
      </c>
      <c r="O86" s="3" t="str">
        <f t="shared" si="122"/>
        <v/>
      </c>
      <c r="P86" s="3" t="str">
        <f t="shared" si="123"/>
        <v/>
      </c>
      <c r="Q86" s="3" t="str">
        <f t="shared" si="124"/>
        <v/>
      </c>
      <c r="R86" s="3" t="str">
        <f t="shared" si="125"/>
        <v/>
      </c>
      <c r="S86" s="3" t="str">
        <f t="shared" si="126"/>
        <v/>
      </c>
      <c r="T86" s="3" t="str">
        <f t="shared" si="127"/>
        <v/>
      </c>
      <c r="U86" s="3" t="str">
        <f t="shared" si="128"/>
        <v/>
      </c>
      <c r="V86" s="3" t="str">
        <f t="shared" si="129"/>
        <v/>
      </c>
      <c r="Z86" s="20" t="str">
        <f>Qualifikation!AD87</f>
        <v/>
      </c>
      <c r="AA86" s="21" t="str">
        <f>Qualifikation!AE87</f>
        <v/>
      </c>
      <c r="AB86" s="21" t="str">
        <f>Qualifikation!AF87</f>
        <v/>
      </c>
      <c r="AC86" s="21" t="str">
        <f>Qualifikation!AG87</f>
        <v/>
      </c>
      <c r="AD86" s="27"/>
      <c r="AE86" t="str">
        <f>IFERROR(VLOOKUP(1000,$A86:Z86,26,FALSE),"")</f>
        <v/>
      </c>
      <c r="AF86" s="20" t="str">
        <f t="shared" si="95"/>
        <v/>
      </c>
      <c r="AG86" s="21" t="str">
        <f t="shared" si="130"/>
        <v/>
      </c>
      <c r="AH86" s="21" t="str">
        <f t="shared" si="96"/>
        <v/>
      </c>
      <c r="AI86" s="21" t="str">
        <f t="shared" si="131"/>
        <v/>
      </c>
      <c r="AJ86" s="27"/>
      <c r="AK86" t="str">
        <f>IFERROR(VLOOKUP(1000,$B86:AF86,31,FALSE),"")</f>
        <v/>
      </c>
      <c r="AL86" s="20" t="str">
        <f t="shared" si="97"/>
        <v/>
      </c>
      <c r="AM86" s="21" t="str">
        <f t="shared" si="132"/>
        <v/>
      </c>
      <c r="AN86" s="21" t="str">
        <f t="shared" si="98"/>
        <v/>
      </c>
      <c r="AO86" s="21" t="str">
        <f t="shared" si="133"/>
        <v/>
      </c>
      <c r="AP86" s="27"/>
      <c r="AQ86" t="str">
        <f t="shared" si="134"/>
        <v/>
      </c>
      <c r="AR86" s="20" t="str">
        <f t="shared" si="99"/>
        <v/>
      </c>
      <c r="AS86" s="21" t="str">
        <f t="shared" si="100"/>
        <v/>
      </c>
      <c r="AT86" s="21" t="str">
        <f t="shared" si="101"/>
        <v/>
      </c>
      <c r="AU86" s="21" t="str">
        <f t="shared" si="172"/>
        <v/>
      </c>
      <c r="AV86" s="27"/>
      <c r="AW86" t="str">
        <f t="shared" si="135"/>
        <v/>
      </c>
      <c r="AX86" t="str">
        <f t="shared" si="136"/>
        <v/>
      </c>
      <c r="AY86" t="str">
        <f t="shared" si="137"/>
        <v/>
      </c>
      <c r="AZ86" t="str">
        <f t="shared" si="138"/>
        <v/>
      </c>
      <c r="BA86" t="str">
        <f t="shared" si="173"/>
        <v/>
      </c>
      <c r="BB86" s="28"/>
      <c r="BC86" t="str">
        <f t="shared" si="139"/>
        <v/>
      </c>
      <c r="BD86" s="20" t="str">
        <f t="shared" si="102"/>
        <v/>
      </c>
      <c r="BE86" s="21" t="str">
        <f t="shared" si="140"/>
        <v/>
      </c>
      <c r="BF86" s="21" t="str">
        <f t="shared" si="141"/>
        <v/>
      </c>
      <c r="BG86" s="21" t="str">
        <f t="shared" si="142"/>
        <v/>
      </c>
      <c r="BH86" s="27"/>
      <c r="BI86" t="str">
        <f t="shared" si="143"/>
        <v/>
      </c>
      <c r="BJ86" t="str">
        <f t="shared" si="103"/>
        <v/>
      </c>
      <c r="BK86" t="str">
        <f t="shared" si="144"/>
        <v/>
      </c>
      <c r="BL86" t="str">
        <f t="shared" si="145"/>
        <v/>
      </c>
      <c r="BM86" t="str">
        <f t="shared" si="146"/>
        <v/>
      </c>
      <c r="BN86" s="28"/>
      <c r="BO86" t="str">
        <f t="shared" si="147"/>
        <v/>
      </c>
      <c r="BP86" s="20" t="str">
        <f t="shared" si="104"/>
        <v/>
      </c>
      <c r="BQ86" s="21" t="str">
        <f t="shared" si="148"/>
        <v/>
      </c>
      <c r="BR86" s="21" t="str">
        <f t="shared" si="149"/>
        <v/>
      </c>
      <c r="BS86" s="21" t="str">
        <f t="shared" si="150"/>
        <v/>
      </c>
      <c r="BT86" s="27"/>
      <c r="BU86" t="str">
        <f t="shared" si="151"/>
        <v/>
      </c>
      <c r="BV86" t="str">
        <f t="shared" si="105"/>
        <v/>
      </c>
      <c r="BW86" t="str">
        <f t="shared" si="152"/>
        <v/>
      </c>
      <c r="BX86" t="str">
        <f t="shared" si="153"/>
        <v/>
      </c>
      <c r="BY86" t="str">
        <f t="shared" si="154"/>
        <v/>
      </c>
      <c r="BZ86" s="28"/>
      <c r="CA86" t="str">
        <f t="shared" si="155"/>
        <v/>
      </c>
      <c r="CB86" s="20" t="str">
        <f t="shared" si="156"/>
        <v/>
      </c>
      <c r="CC86" s="21" t="str">
        <f t="shared" si="157"/>
        <v/>
      </c>
      <c r="CD86" s="21" t="str">
        <f t="shared" si="158"/>
        <v/>
      </c>
      <c r="CE86" s="21" t="str">
        <f t="shared" si="159"/>
        <v/>
      </c>
      <c r="CF86" s="27"/>
      <c r="CI86" s="3">
        <v>83</v>
      </c>
      <c r="CJ86" s="3" t="e">
        <f t="shared" si="106"/>
        <v>#NUM!</v>
      </c>
      <c r="CK86" s="3" t="e">
        <f t="shared" si="107"/>
        <v>#NUM!</v>
      </c>
      <c r="CL86" s="3" t="e">
        <f t="shared" si="108"/>
        <v>#NUM!</v>
      </c>
      <c r="CM86" s="3" t="e">
        <f>VLOOKUP(CJ86,Anmeldung!$A$5:$E$204,5,FALSE)</f>
        <v>#NUM!</v>
      </c>
      <c r="CO86" s="63" t="e">
        <f>VLOOKUP(CJ86,Anmeldung!$A$5:$E$204,5,FALSE)</f>
        <v>#NUM!</v>
      </c>
      <c r="CP86" s="3" t="e">
        <f t="shared" si="160"/>
        <v>#NUM!</v>
      </c>
      <c r="CQ86" s="64" t="str">
        <f t="shared" si="161"/>
        <v/>
      </c>
      <c r="CR86" s="65" t="str">
        <f t="shared" si="162"/>
        <v/>
      </c>
      <c r="CS86">
        <f t="shared" si="109"/>
        <v>83</v>
      </c>
      <c r="CT86" t="str">
        <f t="shared" si="163"/>
        <v/>
      </c>
      <c r="CU86" t="str">
        <f t="shared" si="164"/>
        <v/>
      </c>
      <c r="CV86" t="str">
        <f t="shared" si="174"/>
        <v/>
      </c>
      <c r="CW86" t="str">
        <f t="shared" si="165"/>
        <v/>
      </c>
      <c r="CZ86" s="3">
        <v>83</v>
      </c>
      <c r="DA86" s="3" t="str">
        <f t="shared" si="166"/>
        <v/>
      </c>
      <c r="DB86" s="3" t="str">
        <f t="shared" si="167"/>
        <v/>
      </c>
      <c r="DC86" s="3" t="str">
        <f t="shared" si="168"/>
        <v/>
      </c>
      <c r="DF86" s="3">
        <v>83</v>
      </c>
      <c r="DG86" s="3" t="str">
        <f t="shared" si="169"/>
        <v/>
      </c>
      <c r="DH86" s="3" t="str">
        <f t="shared" si="170"/>
        <v/>
      </c>
      <c r="DI86" s="3" t="str">
        <f t="shared" si="171"/>
        <v/>
      </c>
    </row>
    <row r="87" spans="1:113" x14ac:dyDescent="0.3">
      <c r="A87">
        <f t="shared" si="110"/>
        <v>0</v>
      </c>
      <c r="B87">
        <f t="shared" si="111"/>
        <v>0</v>
      </c>
      <c r="C87">
        <f t="shared" si="112"/>
        <v>0</v>
      </c>
      <c r="D87">
        <f t="shared" si="113"/>
        <v>0</v>
      </c>
      <c r="E87">
        <f t="shared" si="114"/>
        <v>0</v>
      </c>
      <c r="F87">
        <f t="shared" si="115"/>
        <v>0</v>
      </c>
      <c r="G87">
        <f t="shared" si="116"/>
        <v>0</v>
      </c>
      <c r="H87">
        <f t="shared" si="117"/>
        <v>0</v>
      </c>
      <c r="I87">
        <f t="shared" si="118"/>
        <v>0</v>
      </c>
      <c r="J87">
        <f t="shared" si="119"/>
        <v>0</v>
      </c>
      <c r="M87" s="3" t="str">
        <f t="shared" si="120"/>
        <v/>
      </c>
      <c r="N87" s="3" t="str">
        <f t="shared" si="121"/>
        <v/>
      </c>
      <c r="O87" s="3" t="str">
        <f t="shared" si="122"/>
        <v/>
      </c>
      <c r="P87" s="3" t="str">
        <f t="shared" si="123"/>
        <v/>
      </c>
      <c r="Q87" s="3" t="str">
        <f t="shared" si="124"/>
        <v/>
      </c>
      <c r="R87" s="3" t="str">
        <f t="shared" si="125"/>
        <v/>
      </c>
      <c r="S87" s="3" t="str">
        <f t="shared" si="126"/>
        <v/>
      </c>
      <c r="T87" s="3" t="str">
        <f t="shared" si="127"/>
        <v/>
      </c>
      <c r="U87" s="3" t="str">
        <f t="shared" si="128"/>
        <v/>
      </c>
      <c r="V87" s="3" t="str">
        <f t="shared" si="129"/>
        <v/>
      </c>
      <c r="Z87" s="20" t="str">
        <f>Qualifikation!AD88</f>
        <v/>
      </c>
      <c r="AA87" s="21" t="str">
        <f>Qualifikation!AE88</f>
        <v/>
      </c>
      <c r="AB87" s="21" t="str">
        <f>Qualifikation!AF88</f>
        <v/>
      </c>
      <c r="AC87" s="21" t="str">
        <f>Qualifikation!AG88</f>
        <v/>
      </c>
      <c r="AD87" s="27"/>
      <c r="AE87" t="str">
        <f>IFERROR(VLOOKUP(1000,$A87:Z87,26,FALSE),"")</f>
        <v/>
      </c>
      <c r="AF87" s="20" t="str">
        <f t="shared" si="95"/>
        <v/>
      </c>
      <c r="AG87" s="21" t="str">
        <f t="shared" si="130"/>
        <v/>
      </c>
      <c r="AH87" s="21" t="str">
        <f t="shared" si="96"/>
        <v/>
      </c>
      <c r="AI87" s="21" t="str">
        <f t="shared" si="131"/>
        <v/>
      </c>
      <c r="AJ87" s="27"/>
      <c r="AK87" t="str">
        <f>IFERROR(VLOOKUP(1000,$B87:AF87,31,FALSE),"")</f>
        <v/>
      </c>
      <c r="AL87" s="20" t="str">
        <f t="shared" si="97"/>
        <v/>
      </c>
      <c r="AM87" s="21" t="str">
        <f t="shared" si="132"/>
        <v/>
      </c>
      <c r="AN87" s="21" t="str">
        <f t="shared" si="98"/>
        <v/>
      </c>
      <c r="AO87" s="21" t="str">
        <f t="shared" si="133"/>
        <v/>
      </c>
      <c r="AP87" s="27"/>
      <c r="AQ87" t="str">
        <f t="shared" si="134"/>
        <v/>
      </c>
      <c r="AR87" s="20" t="str">
        <f t="shared" si="99"/>
        <v/>
      </c>
      <c r="AS87" s="21" t="str">
        <f t="shared" si="100"/>
        <v/>
      </c>
      <c r="AT87" s="21" t="str">
        <f t="shared" si="101"/>
        <v/>
      </c>
      <c r="AU87" s="21" t="str">
        <f t="shared" si="172"/>
        <v/>
      </c>
      <c r="AV87" s="27"/>
      <c r="AW87" t="str">
        <f t="shared" si="135"/>
        <v/>
      </c>
      <c r="AX87" t="str">
        <f t="shared" si="136"/>
        <v/>
      </c>
      <c r="AY87" t="str">
        <f t="shared" si="137"/>
        <v/>
      </c>
      <c r="AZ87" t="str">
        <f t="shared" si="138"/>
        <v/>
      </c>
      <c r="BA87" t="str">
        <f t="shared" si="173"/>
        <v/>
      </c>
      <c r="BB87" s="28"/>
      <c r="BC87" t="str">
        <f t="shared" si="139"/>
        <v/>
      </c>
      <c r="BD87" s="20" t="str">
        <f t="shared" si="102"/>
        <v/>
      </c>
      <c r="BE87" s="21" t="str">
        <f t="shared" si="140"/>
        <v/>
      </c>
      <c r="BF87" s="21" t="str">
        <f t="shared" si="141"/>
        <v/>
      </c>
      <c r="BG87" s="21" t="str">
        <f t="shared" si="142"/>
        <v/>
      </c>
      <c r="BH87" s="27"/>
      <c r="BI87" t="str">
        <f t="shared" si="143"/>
        <v/>
      </c>
      <c r="BJ87" t="str">
        <f t="shared" si="103"/>
        <v/>
      </c>
      <c r="BK87" t="str">
        <f t="shared" si="144"/>
        <v/>
      </c>
      <c r="BL87" t="str">
        <f t="shared" si="145"/>
        <v/>
      </c>
      <c r="BM87" t="str">
        <f t="shared" si="146"/>
        <v/>
      </c>
      <c r="BN87" s="28"/>
      <c r="BO87" t="str">
        <f t="shared" si="147"/>
        <v/>
      </c>
      <c r="BP87" s="20" t="str">
        <f t="shared" si="104"/>
        <v/>
      </c>
      <c r="BQ87" s="21" t="str">
        <f t="shared" si="148"/>
        <v/>
      </c>
      <c r="BR87" s="21" t="str">
        <f t="shared" si="149"/>
        <v/>
      </c>
      <c r="BS87" s="21" t="str">
        <f t="shared" si="150"/>
        <v/>
      </c>
      <c r="BT87" s="27"/>
      <c r="BU87" t="str">
        <f t="shared" si="151"/>
        <v/>
      </c>
      <c r="BV87" t="str">
        <f t="shared" si="105"/>
        <v/>
      </c>
      <c r="BW87" t="str">
        <f t="shared" si="152"/>
        <v/>
      </c>
      <c r="BX87" t="str">
        <f t="shared" si="153"/>
        <v/>
      </c>
      <c r="BY87" t="str">
        <f t="shared" si="154"/>
        <v/>
      </c>
      <c r="BZ87" s="28"/>
      <c r="CA87" t="str">
        <f t="shared" si="155"/>
        <v/>
      </c>
      <c r="CB87" s="20" t="str">
        <f t="shared" si="156"/>
        <v/>
      </c>
      <c r="CC87" s="21" t="str">
        <f t="shared" si="157"/>
        <v/>
      </c>
      <c r="CD87" s="21" t="str">
        <f t="shared" si="158"/>
        <v/>
      </c>
      <c r="CE87" s="21" t="str">
        <f t="shared" si="159"/>
        <v/>
      </c>
      <c r="CF87" s="27"/>
      <c r="CI87" s="3">
        <v>84</v>
      </c>
      <c r="CJ87" s="3" t="e">
        <f t="shared" si="106"/>
        <v>#NUM!</v>
      </c>
      <c r="CK87" s="3" t="e">
        <f t="shared" si="107"/>
        <v>#NUM!</v>
      </c>
      <c r="CL87" s="3" t="e">
        <f t="shared" si="108"/>
        <v>#NUM!</v>
      </c>
      <c r="CM87" s="3" t="e">
        <f>VLOOKUP(CJ87,Anmeldung!$A$5:$E$204,5,FALSE)</f>
        <v>#NUM!</v>
      </c>
      <c r="CO87" s="63" t="e">
        <f>VLOOKUP(CJ87,Anmeldung!$A$5:$E$204,5,FALSE)</f>
        <v>#NUM!</v>
      </c>
      <c r="CP87" s="3" t="e">
        <f t="shared" si="160"/>
        <v>#NUM!</v>
      </c>
      <c r="CQ87" s="64" t="str">
        <f t="shared" si="161"/>
        <v/>
      </c>
      <c r="CR87" s="65" t="str">
        <f t="shared" si="162"/>
        <v/>
      </c>
      <c r="CS87">
        <f t="shared" si="109"/>
        <v>84</v>
      </c>
      <c r="CT87" t="str">
        <f t="shared" si="163"/>
        <v/>
      </c>
      <c r="CU87" t="str">
        <f t="shared" si="164"/>
        <v/>
      </c>
      <c r="CV87" t="str">
        <f t="shared" si="174"/>
        <v/>
      </c>
      <c r="CW87" t="str">
        <f t="shared" si="165"/>
        <v/>
      </c>
      <c r="CZ87" s="3">
        <v>84</v>
      </c>
      <c r="DA87" s="3" t="str">
        <f t="shared" si="166"/>
        <v/>
      </c>
      <c r="DB87" s="3" t="str">
        <f t="shared" si="167"/>
        <v/>
      </c>
      <c r="DC87" s="3" t="str">
        <f t="shared" si="168"/>
        <v/>
      </c>
      <c r="DF87" s="3">
        <v>84</v>
      </c>
      <c r="DG87" s="3" t="str">
        <f t="shared" si="169"/>
        <v/>
      </c>
      <c r="DH87" s="3" t="str">
        <f t="shared" si="170"/>
        <v/>
      </c>
      <c r="DI87" s="3" t="str">
        <f t="shared" si="171"/>
        <v/>
      </c>
    </row>
    <row r="88" spans="1:113" x14ac:dyDescent="0.3">
      <c r="A88">
        <f t="shared" si="110"/>
        <v>0</v>
      </c>
      <c r="B88">
        <f t="shared" si="111"/>
        <v>0</v>
      </c>
      <c r="C88">
        <f t="shared" si="112"/>
        <v>0</v>
      </c>
      <c r="D88">
        <f t="shared" si="113"/>
        <v>0</v>
      </c>
      <c r="E88">
        <f t="shared" si="114"/>
        <v>0</v>
      </c>
      <c r="F88">
        <f t="shared" si="115"/>
        <v>0</v>
      </c>
      <c r="G88">
        <f t="shared" si="116"/>
        <v>0</v>
      </c>
      <c r="H88">
        <f t="shared" si="117"/>
        <v>0</v>
      </c>
      <c r="I88">
        <f t="shared" si="118"/>
        <v>0</v>
      </c>
      <c r="J88">
        <f t="shared" si="119"/>
        <v>0</v>
      </c>
      <c r="M88" s="3" t="str">
        <f t="shared" si="120"/>
        <v/>
      </c>
      <c r="N88" s="3" t="str">
        <f t="shared" si="121"/>
        <v/>
      </c>
      <c r="O88" s="3" t="str">
        <f t="shared" si="122"/>
        <v/>
      </c>
      <c r="P88" s="3" t="str">
        <f t="shared" si="123"/>
        <v/>
      </c>
      <c r="Q88" s="3" t="str">
        <f t="shared" si="124"/>
        <v/>
      </c>
      <c r="R88" s="3" t="str">
        <f t="shared" si="125"/>
        <v/>
      </c>
      <c r="S88" s="3" t="str">
        <f t="shared" si="126"/>
        <v/>
      </c>
      <c r="T88" s="3" t="str">
        <f t="shared" si="127"/>
        <v/>
      </c>
      <c r="U88" s="3" t="str">
        <f t="shared" si="128"/>
        <v/>
      </c>
      <c r="V88" s="3" t="str">
        <f t="shared" si="129"/>
        <v/>
      </c>
      <c r="Z88" s="20" t="str">
        <f>Qualifikation!AD89</f>
        <v/>
      </c>
      <c r="AA88" s="21" t="str">
        <f>Qualifikation!AE89</f>
        <v/>
      </c>
      <c r="AB88" s="21" t="str">
        <f>Qualifikation!AF89</f>
        <v/>
      </c>
      <c r="AC88" s="21" t="str">
        <f>Qualifikation!AG89</f>
        <v/>
      </c>
      <c r="AD88" s="27"/>
      <c r="AE88" t="str">
        <f>IFERROR(VLOOKUP(1000,$A88:Z88,26,FALSE),"")</f>
        <v/>
      </c>
      <c r="AF88" s="20" t="str">
        <f t="shared" si="95"/>
        <v/>
      </c>
      <c r="AG88" s="21" t="str">
        <f t="shared" si="130"/>
        <v/>
      </c>
      <c r="AH88" s="21" t="str">
        <f t="shared" si="96"/>
        <v/>
      </c>
      <c r="AI88" s="21" t="str">
        <f t="shared" si="131"/>
        <v/>
      </c>
      <c r="AJ88" s="27"/>
      <c r="AK88" t="str">
        <f>IFERROR(VLOOKUP(1000,$B88:AF88,31,FALSE),"")</f>
        <v/>
      </c>
      <c r="AL88" s="20" t="str">
        <f t="shared" si="97"/>
        <v/>
      </c>
      <c r="AM88" s="21" t="str">
        <f t="shared" si="132"/>
        <v/>
      </c>
      <c r="AN88" s="21" t="str">
        <f t="shared" si="98"/>
        <v/>
      </c>
      <c r="AO88" s="21" t="str">
        <f t="shared" si="133"/>
        <v/>
      </c>
      <c r="AP88" s="27"/>
      <c r="AQ88" t="str">
        <f t="shared" si="134"/>
        <v/>
      </c>
      <c r="AR88" s="20" t="str">
        <f t="shared" si="99"/>
        <v/>
      </c>
      <c r="AS88" s="21" t="str">
        <f t="shared" si="100"/>
        <v/>
      </c>
      <c r="AT88" s="21" t="str">
        <f t="shared" si="101"/>
        <v/>
      </c>
      <c r="AU88" s="21" t="str">
        <f t="shared" si="172"/>
        <v/>
      </c>
      <c r="AV88" s="27"/>
      <c r="AW88" t="str">
        <f t="shared" si="135"/>
        <v/>
      </c>
      <c r="AX88" t="str">
        <f t="shared" si="136"/>
        <v/>
      </c>
      <c r="AY88" t="str">
        <f t="shared" si="137"/>
        <v/>
      </c>
      <c r="AZ88" t="str">
        <f t="shared" si="138"/>
        <v/>
      </c>
      <c r="BA88" t="str">
        <f t="shared" si="173"/>
        <v/>
      </c>
      <c r="BB88" s="28"/>
      <c r="BC88" t="str">
        <f t="shared" si="139"/>
        <v/>
      </c>
      <c r="BD88" s="20" t="str">
        <f t="shared" si="102"/>
        <v/>
      </c>
      <c r="BE88" s="21" t="str">
        <f t="shared" si="140"/>
        <v/>
      </c>
      <c r="BF88" s="21" t="str">
        <f t="shared" si="141"/>
        <v/>
      </c>
      <c r="BG88" s="21" t="str">
        <f t="shared" si="142"/>
        <v/>
      </c>
      <c r="BH88" s="27"/>
      <c r="BI88" t="str">
        <f t="shared" si="143"/>
        <v/>
      </c>
      <c r="BJ88" t="str">
        <f t="shared" si="103"/>
        <v/>
      </c>
      <c r="BK88" t="str">
        <f t="shared" si="144"/>
        <v/>
      </c>
      <c r="BL88" t="str">
        <f t="shared" si="145"/>
        <v/>
      </c>
      <c r="BM88" t="str">
        <f t="shared" si="146"/>
        <v/>
      </c>
      <c r="BN88" s="28"/>
      <c r="BO88" t="str">
        <f t="shared" si="147"/>
        <v/>
      </c>
      <c r="BP88" s="20" t="str">
        <f t="shared" si="104"/>
        <v/>
      </c>
      <c r="BQ88" s="21" t="str">
        <f t="shared" si="148"/>
        <v/>
      </c>
      <c r="BR88" s="21" t="str">
        <f t="shared" si="149"/>
        <v/>
      </c>
      <c r="BS88" s="21" t="str">
        <f t="shared" si="150"/>
        <v/>
      </c>
      <c r="BT88" s="27"/>
      <c r="BU88" t="str">
        <f t="shared" si="151"/>
        <v/>
      </c>
      <c r="BV88" t="str">
        <f t="shared" si="105"/>
        <v/>
      </c>
      <c r="BW88" t="str">
        <f t="shared" si="152"/>
        <v/>
      </c>
      <c r="BX88" t="str">
        <f t="shared" si="153"/>
        <v/>
      </c>
      <c r="BY88" t="str">
        <f t="shared" si="154"/>
        <v/>
      </c>
      <c r="BZ88" s="28"/>
      <c r="CA88" t="str">
        <f t="shared" si="155"/>
        <v/>
      </c>
      <c r="CB88" s="20" t="str">
        <f t="shared" si="156"/>
        <v/>
      </c>
      <c r="CC88" s="21" t="str">
        <f t="shared" si="157"/>
        <v/>
      </c>
      <c r="CD88" s="21" t="str">
        <f t="shared" si="158"/>
        <v/>
      </c>
      <c r="CE88" s="21" t="str">
        <f t="shared" si="159"/>
        <v/>
      </c>
      <c r="CF88" s="27"/>
      <c r="CI88" s="3">
        <v>85</v>
      </c>
      <c r="CJ88" s="3" t="e">
        <f t="shared" si="106"/>
        <v>#NUM!</v>
      </c>
      <c r="CK88" s="3" t="e">
        <f t="shared" si="107"/>
        <v>#NUM!</v>
      </c>
      <c r="CL88" s="3" t="e">
        <f t="shared" si="108"/>
        <v>#NUM!</v>
      </c>
      <c r="CM88" s="3" t="e">
        <f>VLOOKUP(CJ88,Anmeldung!$A$5:$E$204,5,FALSE)</f>
        <v>#NUM!</v>
      </c>
      <c r="CO88" s="63" t="e">
        <f>VLOOKUP(CJ88,Anmeldung!$A$5:$E$204,5,FALSE)</f>
        <v>#NUM!</v>
      </c>
      <c r="CP88" s="3" t="e">
        <f t="shared" si="160"/>
        <v>#NUM!</v>
      </c>
      <c r="CQ88" s="64" t="str">
        <f t="shared" si="161"/>
        <v/>
      </c>
      <c r="CR88" s="65" t="str">
        <f t="shared" si="162"/>
        <v/>
      </c>
      <c r="CS88">
        <f t="shared" si="109"/>
        <v>85</v>
      </c>
      <c r="CT88" t="str">
        <f t="shared" si="163"/>
        <v/>
      </c>
      <c r="CU88" t="str">
        <f t="shared" si="164"/>
        <v/>
      </c>
      <c r="CV88" t="str">
        <f t="shared" si="174"/>
        <v/>
      </c>
      <c r="CW88" t="str">
        <f t="shared" si="165"/>
        <v/>
      </c>
      <c r="CZ88" s="3">
        <v>85</v>
      </c>
      <c r="DA88" s="3" t="str">
        <f t="shared" si="166"/>
        <v/>
      </c>
      <c r="DB88" s="3" t="str">
        <f t="shared" si="167"/>
        <v/>
      </c>
      <c r="DC88" s="3" t="str">
        <f t="shared" si="168"/>
        <v/>
      </c>
      <c r="DF88" s="3">
        <v>85</v>
      </c>
      <c r="DG88" s="3" t="str">
        <f t="shared" si="169"/>
        <v/>
      </c>
      <c r="DH88" s="3" t="str">
        <f t="shared" si="170"/>
        <v/>
      </c>
      <c r="DI88" s="3" t="str">
        <f t="shared" si="171"/>
        <v/>
      </c>
    </row>
    <row r="89" spans="1:113" x14ac:dyDescent="0.3">
      <c r="A89">
        <f t="shared" si="110"/>
        <v>0</v>
      </c>
      <c r="B89">
        <f t="shared" si="111"/>
        <v>0</v>
      </c>
      <c r="C89">
        <f t="shared" si="112"/>
        <v>0</v>
      </c>
      <c r="D89">
        <f t="shared" si="113"/>
        <v>0</v>
      </c>
      <c r="E89">
        <f t="shared" si="114"/>
        <v>0</v>
      </c>
      <c r="F89">
        <f t="shared" si="115"/>
        <v>0</v>
      </c>
      <c r="G89">
        <f t="shared" si="116"/>
        <v>0</v>
      </c>
      <c r="H89">
        <f t="shared" si="117"/>
        <v>0</v>
      </c>
      <c r="I89">
        <f t="shared" si="118"/>
        <v>0</v>
      </c>
      <c r="J89">
        <f t="shared" si="119"/>
        <v>0</v>
      </c>
      <c r="M89" s="3" t="str">
        <f t="shared" si="120"/>
        <v/>
      </c>
      <c r="N89" s="3" t="str">
        <f t="shared" si="121"/>
        <v/>
      </c>
      <c r="O89" s="3" t="str">
        <f t="shared" si="122"/>
        <v/>
      </c>
      <c r="P89" s="3" t="str">
        <f t="shared" si="123"/>
        <v/>
      </c>
      <c r="Q89" s="3" t="str">
        <f t="shared" si="124"/>
        <v/>
      </c>
      <c r="R89" s="3" t="str">
        <f t="shared" si="125"/>
        <v/>
      </c>
      <c r="S89" s="3" t="str">
        <f t="shared" si="126"/>
        <v/>
      </c>
      <c r="T89" s="3" t="str">
        <f t="shared" si="127"/>
        <v/>
      </c>
      <c r="U89" s="3" t="str">
        <f t="shared" si="128"/>
        <v/>
      </c>
      <c r="V89" s="3" t="str">
        <f t="shared" si="129"/>
        <v/>
      </c>
      <c r="Z89" s="20" t="str">
        <f>Qualifikation!AD90</f>
        <v/>
      </c>
      <c r="AA89" s="21" t="str">
        <f>Qualifikation!AE90</f>
        <v/>
      </c>
      <c r="AB89" s="21" t="str">
        <f>Qualifikation!AF90</f>
        <v/>
      </c>
      <c r="AC89" s="21" t="str">
        <f>Qualifikation!AG90</f>
        <v/>
      </c>
      <c r="AD89" s="27"/>
      <c r="AE89" t="str">
        <f>IFERROR(VLOOKUP(1000,$A89:Z89,26,FALSE),"")</f>
        <v/>
      </c>
      <c r="AF89" s="20" t="str">
        <f t="shared" si="95"/>
        <v/>
      </c>
      <c r="AG89" s="21" t="str">
        <f t="shared" si="130"/>
        <v/>
      </c>
      <c r="AH89" s="21" t="str">
        <f t="shared" si="96"/>
        <v/>
      </c>
      <c r="AI89" s="21" t="str">
        <f t="shared" si="131"/>
        <v/>
      </c>
      <c r="AJ89" s="27"/>
      <c r="AK89" t="str">
        <f>IFERROR(VLOOKUP(1000,$B89:AF89,31,FALSE),"")</f>
        <v/>
      </c>
      <c r="AL89" s="20" t="str">
        <f t="shared" si="97"/>
        <v/>
      </c>
      <c r="AM89" s="21" t="str">
        <f t="shared" si="132"/>
        <v/>
      </c>
      <c r="AN89" s="21" t="str">
        <f t="shared" si="98"/>
        <v/>
      </c>
      <c r="AO89" s="21" t="str">
        <f t="shared" si="133"/>
        <v/>
      </c>
      <c r="AP89" s="27"/>
      <c r="AQ89" t="str">
        <f t="shared" si="134"/>
        <v/>
      </c>
      <c r="AR89" s="20" t="str">
        <f t="shared" si="99"/>
        <v/>
      </c>
      <c r="AS89" s="21" t="str">
        <f t="shared" si="100"/>
        <v/>
      </c>
      <c r="AT89" s="21" t="str">
        <f t="shared" si="101"/>
        <v/>
      </c>
      <c r="AU89" s="21" t="str">
        <f t="shared" si="172"/>
        <v/>
      </c>
      <c r="AV89" s="27"/>
      <c r="AW89" t="str">
        <f t="shared" si="135"/>
        <v/>
      </c>
      <c r="AX89" t="str">
        <f t="shared" si="136"/>
        <v/>
      </c>
      <c r="AY89" t="str">
        <f t="shared" si="137"/>
        <v/>
      </c>
      <c r="AZ89" t="str">
        <f t="shared" si="138"/>
        <v/>
      </c>
      <c r="BA89" t="str">
        <f t="shared" si="173"/>
        <v/>
      </c>
      <c r="BB89" s="28"/>
      <c r="BC89" t="str">
        <f t="shared" si="139"/>
        <v/>
      </c>
      <c r="BD89" s="20" t="str">
        <f t="shared" si="102"/>
        <v/>
      </c>
      <c r="BE89" s="21" t="str">
        <f t="shared" si="140"/>
        <v/>
      </c>
      <c r="BF89" s="21" t="str">
        <f t="shared" si="141"/>
        <v/>
      </c>
      <c r="BG89" s="21" t="str">
        <f t="shared" si="142"/>
        <v/>
      </c>
      <c r="BH89" s="27"/>
      <c r="BI89" t="str">
        <f t="shared" si="143"/>
        <v/>
      </c>
      <c r="BJ89" t="str">
        <f t="shared" si="103"/>
        <v/>
      </c>
      <c r="BK89" t="str">
        <f t="shared" si="144"/>
        <v/>
      </c>
      <c r="BL89" t="str">
        <f t="shared" si="145"/>
        <v/>
      </c>
      <c r="BM89" t="str">
        <f t="shared" si="146"/>
        <v/>
      </c>
      <c r="BN89" s="28"/>
      <c r="BO89" t="str">
        <f t="shared" si="147"/>
        <v/>
      </c>
      <c r="BP89" s="20" t="str">
        <f t="shared" si="104"/>
        <v/>
      </c>
      <c r="BQ89" s="21" t="str">
        <f t="shared" si="148"/>
        <v/>
      </c>
      <c r="BR89" s="21" t="str">
        <f t="shared" si="149"/>
        <v/>
      </c>
      <c r="BS89" s="21" t="str">
        <f t="shared" si="150"/>
        <v/>
      </c>
      <c r="BT89" s="27"/>
      <c r="BU89" t="str">
        <f t="shared" si="151"/>
        <v/>
      </c>
      <c r="BV89" t="str">
        <f t="shared" si="105"/>
        <v/>
      </c>
      <c r="BW89" t="str">
        <f t="shared" si="152"/>
        <v/>
      </c>
      <c r="BX89" t="str">
        <f t="shared" si="153"/>
        <v/>
      </c>
      <c r="BY89" t="str">
        <f t="shared" si="154"/>
        <v/>
      </c>
      <c r="BZ89" s="28"/>
      <c r="CA89" t="str">
        <f t="shared" si="155"/>
        <v/>
      </c>
      <c r="CB89" s="20" t="str">
        <f t="shared" si="156"/>
        <v/>
      </c>
      <c r="CC89" s="21" t="str">
        <f t="shared" si="157"/>
        <v/>
      </c>
      <c r="CD89" s="21" t="str">
        <f t="shared" si="158"/>
        <v/>
      </c>
      <c r="CE89" s="21" t="str">
        <f t="shared" si="159"/>
        <v/>
      </c>
      <c r="CF89" s="27"/>
      <c r="CI89" s="3">
        <v>86</v>
      </c>
      <c r="CJ89" s="3" t="e">
        <f t="shared" si="106"/>
        <v>#NUM!</v>
      </c>
      <c r="CK89" s="3" t="e">
        <f t="shared" si="107"/>
        <v>#NUM!</v>
      </c>
      <c r="CL89" s="3" t="e">
        <f t="shared" si="108"/>
        <v>#NUM!</v>
      </c>
      <c r="CM89" s="3" t="e">
        <f>VLOOKUP(CJ89,Anmeldung!$A$5:$E$204,5,FALSE)</f>
        <v>#NUM!</v>
      </c>
      <c r="CO89" s="63" t="e">
        <f>VLOOKUP(CJ89,Anmeldung!$A$5:$E$204,5,FALSE)</f>
        <v>#NUM!</v>
      </c>
      <c r="CP89" s="3" t="e">
        <f t="shared" si="160"/>
        <v>#NUM!</v>
      </c>
      <c r="CQ89" s="64" t="str">
        <f t="shared" si="161"/>
        <v/>
      </c>
      <c r="CR89" s="65" t="str">
        <f t="shared" si="162"/>
        <v/>
      </c>
      <c r="CS89">
        <f t="shared" si="109"/>
        <v>86</v>
      </c>
      <c r="CT89" t="str">
        <f t="shared" si="163"/>
        <v/>
      </c>
      <c r="CU89" t="str">
        <f t="shared" si="164"/>
        <v/>
      </c>
      <c r="CV89" t="str">
        <f t="shared" si="174"/>
        <v/>
      </c>
      <c r="CW89" t="str">
        <f t="shared" si="165"/>
        <v/>
      </c>
      <c r="CZ89" s="3">
        <v>86</v>
      </c>
      <c r="DA89" s="3" t="str">
        <f t="shared" si="166"/>
        <v/>
      </c>
      <c r="DB89" s="3" t="str">
        <f t="shared" si="167"/>
        <v/>
      </c>
      <c r="DC89" s="3" t="str">
        <f t="shared" si="168"/>
        <v/>
      </c>
      <c r="DF89" s="3">
        <v>86</v>
      </c>
      <c r="DG89" s="3" t="str">
        <f t="shared" si="169"/>
        <v/>
      </c>
      <c r="DH89" s="3" t="str">
        <f t="shared" si="170"/>
        <v/>
      </c>
      <c r="DI89" s="3" t="str">
        <f t="shared" si="171"/>
        <v/>
      </c>
    </row>
    <row r="90" spans="1:113" x14ac:dyDescent="0.3">
      <c r="A90">
        <f t="shared" si="110"/>
        <v>0</v>
      </c>
      <c r="B90">
        <f t="shared" si="111"/>
        <v>0</v>
      </c>
      <c r="C90">
        <f t="shared" si="112"/>
        <v>0</v>
      </c>
      <c r="D90">
        <f t="shared" si="113"/>
        <v>0</v>
      </c>
      <c r="E90">
        <f t="shared" si="114"/>
        <v>0</v>
      </c>
      <c r="F90">
        <f t="shared" si="115"/>
        <v>0</v>
      </c>
      <c r="G90">
        <f t="shared" si="116"/>
        <v>0</v>
      </c>
      <c r="H90">
        <f t="shared" si="117"/>
        <v>0</v>
      </c>
      <c r="I90">
        <f t="shared" si="118"/>
        <v>0</v>
      </c>
      <c r="J90">
        <f t="shared" si="119"/>
        <v>0</v>
      </c>
      <c r="M90" s="3" t="str">
        <f t="shared" si="120"/>
        <v/>
      </c>
      <c r="N90" s="3" t="str">
        <f t="shared" si="121"/>
        <v/>
      </c>
      <c r="O90" s="3" t="str">
        <f t="shared" si="122"/>
        <v/>
      </c>
      <c r="P90" s="3" t="str">
        <f t="shared" si="123"/>
        <v/>
      </c>
      <c r="Q90" s="3" t="str">
        <f t="shared" si="124"/>
        <v/>
      </c>
      <c r="R90" s="3" t="str">
        <f t="shared" si="125"/>
        <v/>
      </c>
      <c r="S90" s="3" t="str">
        <f t="shared" si="126"/>
        <v/>
      </c>
      <c r="T90" s="3" t="str">
        <f t="shared" si="127"/>
        <v/>
      </c>
      <c r="U90" s="3" t="str">
        <f t="shared" si="128"/>
        <v/>
      </c>
      <c r="V90" s="3" t="str">
        <f t="shared" si="129"/>
        <v/>
      </c>
      <c r="Z90" s="20" t="str">
        <f>Qualifikation!AD91</f>
        <v/>
      </c>
      <c r="AA90" s="21" t="str">
        <f>Qualifikation!AE91</f>
        <v/>
      </c>
      <c r="AB90" s="21" t="str">
        <f>Qualifikation!AF91</f>
        <v/>
      </c>
      <c r="AC90" s="21" t="str">
        <f>Qualifikation!AG91</f>
        <v/>
      </c>
      <c r="AD90" s="27"/>
      <c r="AE90" t="str">
        <f>IFERROR(VLOOKUP(1000,$A90:Z90,26,FALSE),"")</f>
        <v/>
      </c>
      <c r="AF90" s="20" t="str">
        <f t="shared" si="95"/>
        <v/>
      </c>
      <c r="AG90" s="21" t="str">
        <f t="shared" si="130"/>
        <v/>
      </c>
      <c r="AH90" s="21" t="str">
        <f t="shared" si="96"/>
        <v/>
      </c>
      <c r="AI90" s="21" t="str">
        <f t="shared" si="131"/>
        <v/>
      </c>
      <c r="AJ90" s="27"/>
      <c r="AK90" t="str">
        <f>IFERROR(VLOOKUP(1000,$B90:AF90,31,FALSE),"")</f>
        <v/>
      </c>
      <c r="AL90" s="20" t="str">
        <f t="shared" si="97"/>
        <v/>
      </c>
      <c r="AM90" s="21" t="str">
        <f t="shared" si="132"/>
        <v/>
      </c>
      <c r="AN90" s="21" t="str">
        <f t="shared" si="98"/>
        <v/>
      </c>
      <c r="AO90" s="21" t="str">
        <f t="shared" si="133"/>
        <v/>
      </c>
      <c r="AP90" s="27"/>
      <c r="AQ90" t="str">
        <f t="shared" si="134"/>
        <v/>
      </c>
      <c r="AR90" s="20" t="str">
        <f t="shared" si="99"/>
        <v/>
      </c>
      <c r="AS90" s="21" t="str">
        <f t="shared" si="100"/>
        <v/>
      </c>
      <c r="AT90" s="21" t="str">
        <f t="shared" si="101"/>
        <v/>
      </c>
      <c r="AU90" s="21" t="str">
        <f t="shared" si="172"/>
        <v/>
      </c>
      <c r="AV90" s="27"/>
      <c r="AW90" t="str">
        <f t="shared" si="135"/>
        <v/>
      </c>
      <c r="AX90" t="str">
        <f t="shared" si="136"/>
        <v/>
      </c>
      <c r="AY90" t="str">
        <f t="shared" si="137"/>
        <v/>
      </c>
      <c r="AZ90" t="str">
        <f t="shared" si="138"/>
        <v/>
      </c>
      <c r="BA90" t="str">
        <f t="shared" si="173"/>
        <v/>
      </c>
      <c r="BB90" s="28"/>
      <c r="BC90" t="str">
        <f t="shared" si="139"/>
        <v/>
      </c>
      <c r="BD90" s="20" t="str">
        <f t="shared" si="102"/>
        <v/>
      </c>
      <c r="BE90" s="21" t="str">
        <f t="shared" si="140"/>
        <v/>
      </c>
      <c r="BF90" s="21" t="str">
        <f t="shared" si="141"/>
        <v/>
      </c>
      <c r="BG90" s="21" t="str">
        <f t="shared" si="142"/>
        <v/>
      </c>
      <c r="BH90" s="27"/>
      <c r="BI90" t="str">
        <f t="shared" si="143"/>
        <v/>
      </c>
      <c r="BJ90" t="str">
        <f t="shared" si="103"/>
        <v/>
      </c>
      <c r="BK90" t="str">
        <f t="shared" si="144"/>
        <v/>
      </c>
      <c r="BL90" t="str">
        <f t="shared" si="145"/>
        <v/>
      </c>
      <c r="BM90" t="str">
        <f t="shared" si="146"/>
        <v/>
      </c>
      <c r="BN90" s="28"/>
      <c r="BO90" t="str">
        <f t="shared" si="147"/>
        <v/>
      </c>
      <c r="BP90" s="20" t="str">
        <f t="shared" si="104"/>
        <v/>
      </c>
      <c r="BQ90" s="21" t="str">
        <f t="shared" si="148"/>
        <v/>
      </c>
      <c r="BR90" s="21" t="str">
        <f t="shared" si="149"/>
        <v/>
      </c>
      <c r="BS90" s="21" t="str">
        <f t="shared" si="150"/>
        <v/>
      </c>
      <c r="BT90" s="27"/>
      <c r="BU90" t="str">
        <f t="shared" si="151"/>
        <v/>
      </c>
      <c r="BV90" t="str">
        <f t="shared" si="105"/>
        <v/>
      </c>
      <c r="BW90" t="str">
        <f t="shared" si="152"/>
        <v/>
      </c>
      <c r="BX90" t="str">
        <f t="shared" si="153"/>
        <v/>
      </c>
      <c r="BY90" t="str">
        <f t="shared" si="154"/>
        <v/>
      </c>
      <c r="BZ90" s="28"/>
      <c r="CA90" t="str">
        <f t="shared" si="155"/>
        <v/>
      </c>
      <c r="CB90" s="20" t="str">
        <f t="shared" si="156"/>
        <v/>
      </c>
      <c r="CC90" s="21" t="str">
        <f t="shared" si="157"/>
        <v/>
      </c>
      <c r="CD90" s="21" t="str">
        <f t="shared" si="158"/>
        <v/>
      </c>
      <c r="CE90" s="21" t="str">
        <f t="shared" si="159"/>
        <v/>
      </c>
      <c r="CF90" s="27"/>
      <c r="CI90" s="3">
        <v>87</v>
      </c>
      <c r="CJ90" s="3" t="e">
        <f t="shared" si="106"/>
        <v>#NUM!</v>
      </c>
      <c r="CK90" s="3" t="e">
        <f t="shared" si="107"/>
        <v>#NUM!</v>
      </c>
      <c r="CL90" s="3" t="e">
        <f t="shared" si="108"/>
        <v>#NUM!</v>
      </c>
      <c r="CM90" s="3" t="e">
        <f>VLOOKUP(CJ90,Anmeldung!$A$5:$E$204,5,FALSE)</f>
        <v>#NUM!</v>
      </c>
      <c r="CO90" s="63" t="e">
        <f>VLOOKUP(CJ90,Anmeldung!$A$5:$E$204,5,FALSE)</f>
        <v>#NUM!</v>
      </c>
      <c r="CP90" s="3" t="e">
        <f t="shared" si="160"/>
        <v>#NUM!</v>
      </c>
      <c r="CQ90" s="64" t="str">
        <f t="shared" si="161"/>
        <v/>
      </c>
      <c r="CR90" s="65" t="str">
        <f t="shared" si="162"/>
        <v/>
      </c>
      <c r="CS90">
        <f t="shared" si="109"/>
        <v>87</v>
      </c>
      <c r="CT90" t="str">
        <f t="shared" si="163"/>
        <v/>
      </c>
      <c r="CU90" t="str">
        <f t="shared" si="164"/>
        <v/>
      </c>
      <c r="CV90" t="str">
        <f t="shared" si="174"/>
        <v/>
      </c>
      <c r="CW90" t="str">
        <f t="shared" si="165"/>
        <v/>
      </c>
      <c r="CZ90" s="3">
        <v>87</v>
      </c>
      <c r="DA90" s="3" t="str">
        <f t="shared" si="166"/>
        <v/>
      </c>
      <c r="DB90" s="3" t="str">
        <f t="shared" si="167"/>
        <v/>
      </c>
      <c r="DC90" s="3" t="str">
        <f t="shared" si="168"/>
        <v/>
      </c>
      <c r="DF90" s="3">
        <v>87</v>
      </c>
      <c r="DG90" s="3" t="str">
        <f t="shared" si="169"/>
        <v/>
      </c>
      <c r="DH90" s="3" t="str">
        <f t="shared" si="170"/>
        <v/>
      </c>
      <c r="DI90" s="3" t="str">
        <f t="shared" si="171"/>
        <v/>
      </c>
    </row>
    <row r="91" spans="1:113" x14ac:dyDescent="0.3">
      <c r="A91">
        <f t="shared" si="110"/>
        <v>0</v>
      </c>
      <c r="B91">
        <f t="shared" si="111"/>
        <v>0</v>
      </c>
      <c r="C91">
        <f t="shared" si="112"/>
        <v>0</v>
      </c>
      <c r="D91">
        <f t="shared" si="113"/>
        <v>0</v>
      </c>
      <c r="E91">
        <f t="shared" si="114"/>
        <v>0</v>
      </c>
      <c r="F91">
        <f t="shared" si="115"/>
        <v>0</v>
      </c>
      <c r="G91">
        <f t="shared" si="116"/>
        <v>0</v>
      </c>
      <c r="H91">
        <f t="shared" si="117"/>
        <v>0</v>
      </c>
      <c r="I91">
        <f t="shared" si="118"/>
        <v>0</v>
      </c>
      <c r="J91">
        <f t="shared" si="119"/>
        <v>0</v>
      </c>
      <c r="M91" s="3" t="str">
        <f t="shared" si="120"/>
        <v/>
      </c>
      <c r="N91" s="3" t="str">
        <f t="shared" si="121"/>
        <v/>
      </c>
      <c r="O91" s="3" t="str">
        <f t="shared" si="122"/>
        <v/>
      </c>
      <c r="P91" s="3" t="str">
        <f t="shared" si="123"/>
        <v/>
      </c>
      <c r="Q91" s="3" t="str">
        <f t="shared" si="124"/>
        <v/>
      </c>
      <c r="R91" s="3" t="str">
        <f t="shared" si="125"/>
        <v/>
      </c>
      <c r="S91" s="3" t="str">
        <f t="shared" si="126"/>
        <v/>
      </c>
      <c r="T91" s="3" t="str">
        <f t="shared" si="127"/>
        <v/>
      </c>
      <c r="U91" s="3" t="str">
        <f t="shared" si="128"/>
        <v/>
      </c>
      <c r="V91" s="3" t="str">
        <f t="shared" si="129"/>
        <v/>
      </c>
      <c r="Z91" s="20" t="str">
        <f>Qualifikation!AD92</f>
        <v/>
      </c>
      <c r="AA91" s="21" t="str">
        <f>Qualifikation!AE92</f>
        <v/>
      </c>
      <c r="AB91" s="21" t="str">
        <f>Qualifikation!AF92</f>
        <v/>
      </c>
      <c r="AC91" s="21" t="str">
        <f>Qualifikation!AG92</f>
        <v/>
      </c>
      <c r="AD91" s="27"/>
      <c r="AE91" t="str">
        <f>IFERROR(VLOOKUP(1000,$A91:Z91,26,FALSE),"")</f>
        <v/>
      </c>
      <c r="AF91" s="20" t="str">
        <f t="shared" si="95"/>
        <v/>
      </c>
      <c r="AG91" s="21" t="str">
        <f t="shared" si="130"/>
        <v/>
      </c>
      <c r="AH91" s="21" t="str">
        <f t="shared" si="96"/>
        <v/>
      </c>
      <c r="AI91" s="21" t="str">
        <f t="shared" si="131"/>
        <v/>
      </c>
      <c r="AJ91" s="27"/>
      <c r="AK91" t="str">
        <f>IFERROR(VLOOKUP(1000,$B91:AF91,31,FALSE),"")</f>
        <v/>
      </c>
      <c r="AL91" s="20" t="str">
        <f t="shared" si="97"/>
        <v/>
      </c>
      <c r="AM91" s="21" t="str">
        <f t="shared" si="132"/>
        <v/>
      </c>
      <c r="AN91" s="21" t="str">
        <f t="shared" si="98"/>
        <v/>
      </c>
      <c r="AO91" s="21" t="str">
        <f t="shared" si="133"/>
        <v/>
      </c>
      <c r="AP91" s="27"/>
      <c r="AQ91" t="str">
        <f t="shared" si="134"/>
        <v/>
      </c>
      <c r="AR91" s="20" t="str">
        <f t="shared" si="99"/>
        <v/>
      </c>
      <c r="AS91" s="21" t="str">
        <f t="shared" si="100"/>
        <v/>
      </c>
      <c r="AT91" s="21" t="str">
        <f t="shared" si="101"/>
        <v/>
      </c>
      <c r="AU91" s="21" t="str">
        <f t="shared" si="172"/>
        <v/>
      </c>
      <c r="AV91" s="27"/>
      <c r="AW91" t="str">
        <f t="shared" si="135"/>
        <v/>
      </c>
      <c r="AX91" t="str">
        <f t="shared" si="136"/>
        <v/>
      </c>
      <c r="AY91" t="str">
        <f t="shared" si="137"/>
        <v/>
      </c>
      <c r="AZ91" t="str">
        <f t="shared" si="138"/>
        <v/>
      </c>
      <c r="BA91" t="str">
        <f t="shared" si="173"/>
        <v/>
      </c>
      <c r="BB91" s="28"/>
      <c r="BC91" t="str">
        <f t="shared" si="139"/>
        <v/>
      </c>
      <c r="BD91" s="20" t="str">
        <f t="shared" si="102"/>
        <v/>
      </c>
      <c r="BE91" s="21" t="str">
        <f t="shared" si="140"/>
        <v/>
      </c>
      <c r="BF91" s="21" t="str">
        <f t="shared" si="141"/>
        <v/>
      </c>
      <c r="BG91" s="21" t="str">
        <f t="shared" si="142"/>
        <v/>
      </c>
      <c r="BH91" s="27"/>
      <c r="BI91" t="str">
        <f t="shared" si="143"/>
        <v/>
      </c>
      <c r="BJ91" t="str">
        <f t="shared" si="103"/>
        <v/>
      </c>
      <c r="BK91" t="str">
        <f t="shared" si="144"/>
        <v/>
      </c>
      <c r="BL91" t="str">
        <f t="shared" si="145"/>
        <v/>
      </c>
      <c r="BM91" t="str">
        <f t="shared" si="146"/>
        <v/>
      </c>
      <c r="BN91" s="28"/>
      <c r="BO91" t="str">
        <f t="shared" si="147"/>
        <v/>
      </c>
      <c r="BP91" s="20" t="str">
        <f t="shared" si="104"/>
        <v/>
      </c>
      <c r="BQ91" s="21" t="str">
        <f t="shared" si="148"/>
        <v/>
      </c>
      <c r="BR91" s="21" t="str">
        <f t="shared" si="149"/>
        <v/>
      </c>
      <c r="BS91" s="21" t="str">
        <f t="shared" si="150"/>
        <v/>
      </c>
      <c r="BT91" s="27"/>
      <c r="BU91" t="str">
        <f t="shared" si="151"/>
        <v/>
      </c>
      <c r="BV91" t="str">
        <f t="shared" si="105"/>
        <v/>
      </c>
      <c r="BW91" t="str">
        <f t="shared" si="152"/>
        <v/>
      </c>
      <c r="BX91" t="str">
        <f t="shared" si="153"/>
        <v/>
      </c>
      <c r="BY91" t="str">
        <f t="shared" si="154"/>
        <v/>
      </c>
      <c r="BZ91" s="28"/>
      <c r="CA91" t="str">
        <f t="shared" si="155"/>
        <v/>
      </c>
      <c r="CB91" s="20" t="str">
        <f t="shared" si="156"/>
        <v/>
      </c>
      <c r="CC91" s="21" t="str">
        <f t="shared" si="157"/>
        <v/>
      </c>
      <c r="CD91" s="21" t="str">
        <f t="shared" si="158"/>
        <v/>
      </c>
      <c r="CE91" s="21" t="str">
        <f t="shared" si="159"/>
        <v/>
      </c>
      <c r="CF91" s="27"/>
      <c r="CI91" s="3">
        <v>88</v>
      </c>
      <c r="CJ91" s="3" t="e">
        <f t="shared" si="106"/>
        <v>#NUM!</v>
      </c>
      <c r="CK91" s="3" t="e">
        <f t="shared" si="107"/>
        <v>#NUM!</v>
      </c>
      <c r="CL91" s="3" t="e">
        <f t="shared" si="108"/>
        <v>#NUM!</v>
      </c>
      <c r="CM91" s="3" t="e">
        <f>VLOOKUP(CJ91,Anmeldung!$A$5:$E$204,5,FALSE)</f>
        <v>#NUM!</v>
      </c>
      <c r="CO91" s="63" t="e">
        <f>VLOOKUP(CJ91,Anmeldung!$A$5:$E$204,5,FALSE)</f>
        <v>#NUM!</v>
      </c>
      <c r="CP91" s="3" t="e">
        <f t="shared" si="160"/>
        <v>#NUM!</v>
      </c>
      <c r="CQ91" s="64" t="str">
        <f t="shared" si="161"/>
        <v/>
      </c>
      <c r="CR91" s="65" t="str">
        <f t="shared" si="162"/>
        <v/>
      </c>
      <c r="CS91">
        <f t="shared" si="109"/>
        <v>88</v>
      </c>
      <c r="CT91" t="str">
        <f t="shared" si="163"/>
        <v/>
      </c>
      <c r="CU91" t="str">
        <f t="shared" si="164"/>
        <v/>
      </c>
      <c r="CV91" t="str">
        <f t="shared" si="174"/>
        <v/>
      </c>
      <c r="CW91" t="str">
        <f t="shared" si="165"/>
        <v/>
      </c>
      <c r="CZ91" s="3">
        <v>88</v>
      </c>
      <c r="DA91" s="3" t="str">
        <f t="shared" si="166"/>
        <v/>
      </c>
      <c r="DB91" s="3" t="str">
        <f t="shared" si="167"/>
        <v/>
      </c>
      <c r="DC91" s="3" t="str">
        <f t="shared" si="168"/>
        <v/>
      </c>
      <c r="DF91" s="3">
        <v>88</v>
      </c>
      <c r="DG91" s="3" t="str">
        <f t="shared" si="169"/>
        <v/>
      </c>
      <c r="DH91" s="3" t="str">
        <f t="shared" si="170"/>
        <v/>
      </c>
      <c r="DI91" s="3" t="str">
        <f t="shared" si="171"/>
        <v/>
      </c>
    </row>
    <row r="92" spans="1:113" x14ac:dyDescent="0.3">
      <c r="A92">
        <f t="shared" si="110"/>
        <v>0</v>
      </c>
      <c r="B92">
        <f t="shared" si="111"/>
        <v>0</v>
      </c>
      <c r="C92">
        <f t="shared" si="112"/>
        <v>0</v>
      </c>
      <c r="D92">
        <f t="shared" si="113"/>
        <v>0</v>
      </c>
      <c r="E92">
        <f t="shared" si="114"/>
        <v>0</v>
      </c>
      <c r="F92">
        <f t="shared" si="115"/>
        <v>0</v>
      </c>
      <c r="G92">
        <f t="shared" si="116"/>
        <v>0</v>
      </c>
      <c r="H92">
        <f t="shared" si="117"/>
        <v>0</v>
      </c>
      <c r="I92">
        <f t="shared" si="118"/>
        <v>0</v>
      </c>
      <c r="J92">
        <f t="shared" si="119"/>
        <v>0</v>
      </c>
      <c r="M92" s="3" t="str">
        <f t="shared" si="120"/>
        <v/>
      </c>
      <c r="N92" s="3" t="str">
        <f t="shared" si="121"/>
        <v/>
      </c>
      <c r="O92" s="3" t="str">
        <f t="shared" si="122"/>
        <v/>
      </c>
      <c r="P92" s="3" t="str">
        <f t="shared" si="123"/>
        <v/>
      </c>
      <c r="Q92" s="3" t="str">
        <f t="shared" si="124"/>
        <v/>
      </c>
      <c r="R92" s="3" t="str">
        <f t="shared" si="125"/>
        <v/>
      </c>
      <c r="S92" s="3" t="str">
        <f t="shared" si="126"/>
        <v/>
      </c>
      <c r="T92" s="3" t="str">
        <f t="shared" si="127"/>
        <v/>
      </c>
      <c r="U92" s="3" t="str">
        <f t="shared" si="128"/>
        <v/>
      </c>
      <c r="V92" s="3" t="str">
        <f t="shared" si="129"/>
        <v/>
      </c>
      <c r="Z92" s="20" t="str">
        <f>Qualifikation!AD93</f>
        <v/>
      </c>
      <c r="AA92" s="21" t="str">
        <f>Qualifikation!AE93</f>
        <v/>
      </c>
      <c r="AB92" s="21" t="str">
        <f>Qualifikation!AF93</f>
        <v/>
      </c>
      <c r="AC92" s="21" t="str">
        <f>Qualifikation!AG93</f>
        <v/>
      </c>
      <c r="AD92" s="27"/>
      <c r="AE92" t="str">
        <f>IFERROR(VLOOKUP(1000,$A92:Z92,26,FALSE),"")</f>
        <v/>
      </c>
      <c r="AF92" s="20" t="str">
        <f t="shared" si="95"/>
        <v/>
      </c>
      <c r="AG92" s="21" t="str">
        <f t="shared" si="130"/>
        <v/>
      </c>
      <c r="AH92" s="21" t="str">
        <f t="shared" si="96"/>
        <v/>
      </c>
      <c r="AI92" s="21" t="str">
        <f t="shared" si="131"/>
        <v/>
      </c>
      <c r="AJ92" s="27"/>
      <c r="AK92" t="str">
        <f>IFERROR(VLOOKUP(1000,$B92:AF92,31,FALSE),"")</f>
        <v/>
      </c>
      <c r="AL92" s="20" t="str">
        <f t="shared" si="97"/>
        <v/>
      </c>
      <c r="AM92" s="21" t="str">
        <f t="shared" si="132"/>
        <v/>
      </c>
      <c r="AN92" s="21" t="str">
        <f t="shared" si="98"/>
        <v/>
      </c>
      <c r="AO92" s="21" t="str">
        <f t="shared" si="133"/>
        <v/>
      </c>
      <c r="AP92" s="27"/>
      <c r="AQ92" t="str">
        <f t="shared" si="134"/>
        <v/>
      </c>
      <c r="AR92" s="20" t="str">
        <f t="shared" si="99"/>
        <v/>
      </c>
      <c r="AS92" s="21" t="str">
        <f t="shared" si="100"/>
        <v/>
      </c>
      <c r="AT92" s="21" t="str">
        <f t="shared" si="101"/>
        <v/>
      </c>
      <c r="AU92" s="21" t="str">
        <f t="shared" si="172"/>
        <v/>
      </c>
      <c r="AV92" s="27"/>
      <c r="AW92" t="str">
        <f t="shared" si="135"/>
        <v/>
      </c>
      <c r="AX92" t="str">
        <f t="shared" si="136"/>
        <v/>
      </c>
      <c r="AY92" t="str">
        <f t="shared" si="137"/>
        <v/>
      </c>
      <c r="AZ92" t="str">
        <f t="shared" si="138"/>
        <v/>
      </c>
      <c r="BA92" t="str">
        <f t="shared" si="173"/>
        <v/>
      </c>
      <c r="BB92" s="28"/>
      <c r="BC92" t="str">
        <f t="shared" si="139"/>
        <v/>
      </c>
      <c r="BD92" s="20" t="str">
        <f t="shared" si="102"/>
        <v/>
      </c>
      <c r="BE92" s="21" t="str">
        <f t="shared" si="140"/>
        <v/>
      </c>
      <c r="BF92" s="21" t="str">
        <f t="shared" si="141"/>
        <v/>
      </c>
      <c r="BG92" s="21" t="str">
        <f t="shared" si="142"/>
        <v/>
      </c>
      <c r="BH92" s="27"/>
      <c r="BI92" t="str">
        <f t="shared" si="143"/>
        <v/>
      </c>
      <c r="BJ92" t="str">
        <f t="shared" si="103"/>
        <v/>
      </c>
      <c r="BK92" t="str">
        <f t="shared" si="144"/>
        <v/>
      </c>
      <c r="BL92" t="str">
        <f t="shared" si="145"/>
        <v/>
      </c>
      <c r="BM92" t="str">
        <f t="shared" si="146"/>
        <v/>
      </c>
      <c r="BN92" s="28"/>
      <c r="BO92" t="str">
        <f t="shared" si="147"/>
        <v/>
      </c>
      <c r="BP92" s="20" t="str">
        <f t="shared" si="104"/>
        <v/>
      </c>
      <c r="BQ92" s="21" t="str">
        <f t="shared" si="148"/>
        <v/>
      </c>
      <c r="BR92" s="21" t="str">
        <f t="shared" si="149"/>
        <v/>
      </c>
      <c r="BS92" s="21" t="str">
        <f t="shared" si="150"/>
        <v/>
      </c>
      <c r="BT92" s="27"/>
      <c r="BU92" t="str">
        <f t="shared" si="151"/>
        <v/>
      </c>
      <c r="BV92" t="str">
        <f t="shared" si="105"/>
        <v/>
      </c>
      <c r="BW92" t="str">
        <f t="shared" si="152"/>
        <v/>
      </c>
      <c r="BX92" t="str">
        <f t="shared" si="153"/>
        <v/>
      </c>
      <c r="BY92" t="str">
        <f t="shared" si="154"/>
        <v/>
      </c>
      <c r="BZ92" s="28"/>
      <c r="CA92" t="str">
        <f t="shared" si="155"/>
        <v/>
      </c>
      <c r="CB92" s="20" t="str">
        <f t="shared" si="156"/>
        <v/>
      </c>
      <c r="CC92" s="21" t="str">
        <f t="shared" si="157"/>
        <v/>
      </c>
      <c r="CD92" s="21" t="str">
        <f t="shared" si="158"/>
        <v/>
      </c>
      <c r="CE92" s="21" t="str">
        <f t="shared" si="159"/>
        <v/>
      </c>
      <c r="CF92" s="27"/>
      <c r="CI92" s="3">
        <v>89</v>
      </c>
      <c r="CJ92" s="3" t="e">
        <f t="shared" si="106"/>
        <v>#NUM!</v>
      </c>
      <c r="CK92" s="3" t="e">
        <f t="shared" si="107"/>
        <v>#NUM!</v>
      </c>
      <c r="CL92" s="3" t="e">
        <f t="shared" si="108"/>
        <v>#NUM!</v>
      </c>
      <c r="CM92" s="3" t="e">
        <f>VLOOKUP(CJ92,Anmeldung!$A$5:$E$204,5,FALSE)</f>
        <v>#NUM!</v>
      </c>
      <c r="CO92" s="63" t="e">
        <f>VLOOKUP(CJ92,Anmeldung!$A$5:$E$204,5,FALSE)</f>
        <v>#NUM!</v>
      </c>
      <c r="CP92" s="3" t="e">
        <f t="shared" si="160"/>
        <v>#NUM!</v>
      </c>
      <c r="CQ92" s="64" t="str">
        <f t="shared" si="161"/>
        <v/>
      </c>
      <c r="CR92" s="65" t="str">
        <f t="shared" si="162"/>
        <v/>
      </c>
      <c r="CS92">
        <f t="shared" si="109"/>
        <v>89</v>
      </c>
      <c r="CT92" t="str">
        <f t="shared" si="163"/>
        <v/>
      </c>
      <c r="CU92" t="str">
        <f t="shared" si="164"/>
        <v/>
      </c>
      <c r="CV92" t="str">
        <f t="shared" si="174"/>
        <v/>
      </c>
      <c r="CW92" t="str">
        <f t="shared" si="165"/>
        <v/>
      </c>
      <c r="CZ92" s="3">
        <v>89</v>
      </c>
      <c r="DA92" s="3" t="str">
        <f t="shared" si="166"/>
        <v/>
      </c>
      <c r="DB92" s="3" t="str">
        <f t="shared" si="167"/>
        <v/>
      </c>
      <c r="DC92" s="3" t="str">
        <f t="shared" si="168"/>
        <v/>
      </c>
      <c r="DF92" s="3">
        <v>89</v>
      </c>
      <c r="DG92" s="3" t="str">
        <f t="shared" si="169"/>
        <v/>
      </c>
      <c r="DH92" s="3" t="str">
        <f t="shared" si="170"/>
        <v/>
      </c>
      <c r="DI92" s="3" t="str">
        <f t="shared" si="171"/>
        <v/>
      </c>
    </row>
    <row r="93" spans="1:113" x14ac:dyDescent="0.3">
      <c r="A93">
        <f t="shared" si="110"/>
        <v>0</v>
      </c>
      <c r="B93">
        <f t="shared" si="111"/>
        <v>0</v>
      </c>
      <c r="C93">
        <f t="shared" si="112"/>
        <v>0</v>
      </c>
      <c r="D93">
        <f t="shared" si="113"/>
        <v>0</v>
      </c>
      <c r="E93">
        <f t="shared" si="114"/>
        <v>0</v>
      </c>
      <c r="F93">
        <f t="shared" si="115"/>
        <v>0</v>
      </c>
      <c r="G93">
        <f t="shared" si="116"/>
        <v>0</v>
      </c>
      <c r="H93">
        <f t="shared" si="117"/>
        <v>0</v>
      </c>
      <c r="I93">
        <f t="shared" si="118"/>
        <v>0</v>
      </c>
      <c r="J93">
        <f t="shared" si="119"/>
        <v>0</v>
      </c>
      <c r="M93" s="3" t="str">
        <f t="shared" si="120"/>
        <v/>
      </c>
      <c r="N93" s="3" t="str">
        <f t="shared" si="121"/>
        <v/>
      </c>
      <c r="O93" s="3" t="str">
        <f t="shared" si="122"/>
        <v/>
      </c>
      <c r="P93" s="3" t="str">
        <f t="shared" si="123"/>
        <v/>
      </c>
      <c r="Q93" s="3" t="str">
        <f t="shared" si="124"/>
        <v/>
      </c>
      <c r="R93" s="3" t="str">
        <f t="shared" si="125"/>
        <v/>
      </c>
      <c r="S93" s="3" t="str">
        <f t="shared" si="126"/>
        <v/>
      </c>
      <c r="T93" s="3" t="str">
        <f t="shared" si="127"/>
        <v/>
      </c>
      <c r="U93" s="3" t="str">
        <f t="shared" si="128"/>
        <v/>
      </c>
      <c r="V93" s="3" t="str">
        <f t="shared" si="129"/>
        <v/>
      </c>
      <c r="Z93" s="20" t="str">
        <f>Qualifikation!AD94</f>
        <v/>
      </c>
      <c r="AA93" s="21" t="str">
        <f>Qualifikation!AE94</f>
        <v/>
      </c>
      <c r="AB93" s="21" t="str">
        <f>Qualifikation!AF94</f>
        <v/>
      </c>
      <c r="AC93" s="21" t="str">
        <f>Qualifikation!AG94</f>
        <v/>
      </c>
      <c r="AD93" s="27"/>
      <c r="AE93" t="str">
        <f>IFERROR(VLOOKUP(1000,$A93:Z93,26,FALSE),"")</f>
        <v/>
      </c>
      <c r="AF93" s="20" t="str">
        <f t="shared" si="95"/>
        <v/>
      </c>
      <c r="AG93" s="21" t="str">
        <f t="shared" si="130"/>
        <v/>
      </c>
      <c r="AH93" s="21" t="str">
        <f t="shared" si="96"/>
        <v/>
      </c>
      <c r="AI93" s="21" t="str">
        <f t="shared" si="131"/>
        <v/>
      </c>
      <c r="AJ93" s="27"/>
      <c r="AK93" t="str">
        <f>IFERROR(VLOOKUP(1000,$B93:AF93,31,FALSE),"")</f>
        <v/>
      </c>
      <c r="AL93" s="20" t="str">
        <f t="shared" si="97"/>
        <v/>
      </c>
      <c r="AM93" s="21" t="str">
        <f t="shared" si="132"/>
        <v/>
      </c>
      <c r="AN93" s="21" t="str">
        <f t="shared" si="98"/>
        <v/>
      </c>
      <c r="AO93" s="21" t="str">
        <f t="shared" si="133"/>
        <v/>
      </c>
      <c r="AP93" s="27"/>
      <c r="AQ93" t="str">
        <f t="shared" si="134"/>
        <v/>
      </c>
      <c r="AR93" s="20" t="str">
        <f t="shared" si="99"/>
        <v/>
      </c>
      <c r="AS93" s="21" t="str">
        <f t="shared" si="100"/>
        <v/>
      </c>
      <c r="AT93" s="21" t="str">
        <f t="shared" si="101"/>
        <v/>
      </c>
      <c r="AU93" s="21" t="str">
        <f t="shared" si="172"/>
        <v/>
      </c>
      <c r="AV93" s="27"/>
      <c r="AW93" t="str">
        <f t="shared" si="135"/>
        <v/>
      </c>
      <c r="AX93" t="str">
        <f t="shared" si="136"/>
        <v/>
      </c>
      <c r="AY93" t="str">
        <f t="shared" si="137"/>
        <v/>
      </c>
      <c r="AZ93" t="str">
        <f t="shared" si="138"/>
        <v/>
      </c>
      <c r="BA93" t="str">
        <f t="shared" si="173"/>
        <v/>
      </c>
      <c r="BB93" s="28"/>
      <c r="BC93" t="str">
        <f t="shared" si="139"/>
        <v/>
      </c>
      <c r="BD93" s="20" t="str">
        <f t="shared" si="102"/>
        <v/>
      </c>
      <c r="BE93" s="21" t="str">
        <f t="shared" si="140"/>
        <v/>
      </c>
      <c r="BF93" s="21" t="str">
        <f t="shared" si="141"/>
        <v/>
      </c>
      <c r="BG93" s="21" t="str">
        <f t="shared" si="142"/>
        <v/>
      </c>
      <c r="BH93" s="27"/>
      <c r="BI93" t="str">
        <f t="shared" si="143"/>
        <v/>
      </c>
      <c r="BJ93" t="str">
        <f t="shared" si="103"/>
        <v/>
      </c>
      <c r="BK93" t="str">
        <f t="shared" si="144"/>
        <v/>
      </c>
      <c r="BL93" t="str">
        <f t="shared" si="145"/>
        <v/>
      </c>
      <c r="BM93" t="str">
        <f t="shared" si="146"/>
        <v/>
      </c>
      <c r="BN93" s="28"/>
      <c r="BO93" t="str">
        <f t="shared" si="147"/>
        <v/>
      </c>
      <c r="BP93" s="20" t="str">
        <f t="shared" si="104"/>
        <v/>
      </c>
      <c r="BQ93" s="21" t="str">
        <f t="shared" si="148"/>
        <v/>
      </c>
      <c r="BR93" s="21" t="str">
        <f t="shared" si="149"/>
        <v/>
      </c>
      <c r="BS93" s="21" t="str">
        <f t="shared" si="150"/>
        <v/>
      </c>
      <c r="BT93" s="27"/>
      <c r="BU93" t="str">
        <f t="shared" si="151"/>
        <v/>
      </c>
      <c r="BV93" t="str">
        <f t="shared" si="105"/>
        <v/>
      </c>
      <c r="BW93" t="str">
        <f t="shared" si="152"/>
        <v/>
      </c>
      <c r="BX93" t="str">
        <f t="shared" si="153"/>
        <v/>
      </c>
      <c r="BY93" t="str">
        <f t="shared" si="154"/>
        <v/>
      </c>
      <c r="BZ93" s="28"/>
      <c r="CA93" t="str">
        <f t="shared" si="155"/>
        <v/>
      </c>
      <c r="CB93" s="20" t="str">
        <f t="shared" si="156"/>
        <v/>
      </c>
      <c r="CC93" s="21" t="str">
        <f t="shared" si="157"/>
        <v/>
      </c>
      <c r="CD93" s="21" t="str">
        <f t="shared" si="158"/>
        <v/>
      </c>
      <c r="CE93" s="21" t="str">
        <f t="shared" si="159"/>
        <v/>
      </c>
      <c r="CF93" s="27"/>
      <c r="CI93" s="3">
        <v>90</v>
      </c>
      <c r="CJ93" s="3" t="e">
        <f t="shared" si="106"/>
        <v>#NUM!</v>
      </c>
      <c r="CK93" s="3" t="e">
        <f t="shared" si="107"/>
        <v>#NUM!</v>
      </c>
      <c r="CL93" s="3" t="e">
        <f t="shared" si="108"/>
        <v>#NUM!</v>
      </c>
      <c r="CM93" s="3" t="e">
        <f>VLOOKUP(CJ93,Anmeldung!$A$5:$E$204,5,FALSE)</f>
        <v>#NUM!</v>
      </c>
      <c r="CO93" s="63" t="e">
        <f>VLOOKUP(CJ93,Anmeldung!$A$5:$E$204,5,FALSE)</f>
        <v>#NUM!</v>
      </c>
      <c r="CP93" s="3" t="e">
        <f t="shared" si="160"/>
        <v>#NUM!</v>
      </c>
      <c r="CQ93" s="64" t="str">
        <f t="shared" si="161"/>
        <v/>
      </c>
      <c r="CR93" s="65" t="str">
        <f t="shared" si="162"/>
        <v/>
      </c>
      <c r="CS93">
        <f t="shared" si="109"/>
        <v>90</v>
      </c>
      <c r="CT93" t="str">
        <f t="shared" si="163"/>
        <v/>
      </c>
      <c r="CU93" t="str">
        <f t="shared" si="164"/>
        <v/>
      </c>
      <c r="CV93" t="str">
        <f t="shared" si="174"/>
        <v/>
      </c>
      <c r="CW93" t="str">
        <f t="shared" si="165"/>
        <v/>
      </c>
      <c r="CZ93" s="3">
        <v>90</v>
      </c>
      <c r="DA93" s="3" t="str">
        <f t="shared" si="166"/>
        <v/>
      </c>
      <c r="DB93" s="3" t="str">
        <f t="shared" si="167"/>
        <v/>
      </c>
      <c r="DC93" s="3" t="str">
        <f t="shared" si="168"/>
        <v/>
      </c>
      <c r="DF93" s="3">
        <v>90</v>
      </c>
      <c r="DG93" s="3" t="str">
        <f t="shared" si="169"/>
        <v/>
      </c>
      <c r="DH93" s="3" t="str">
        <f t="shared" si="170"/>
        <v/>
      </c>
      <c r="DI93" s="3" t="str">
        <f t="shared" si="171"/>
        <v/>
      </c>
    </row>
    <row r="94" spans="1:113" x14ac:dyDescent="0.3">
      <c r="A94">
        <f t="shared" si="110"/>
        <v>0</v>
      </c>
      <c r="B94">
        <f t="shared" si="111"/>
        <v>0</v>
      </c>
      <c r="C94">
        <f t="shared" si="112"/>
        <v>0</v>
      </c>
      <c r="D94">
        <f t="shared" si="113"/>
        <v>0</v>
      </c>
      <c r="E94">
        <f t="shared" si="114"/>
        <v>0</v>
      </c>
      <c r="F94">
        <f t="shared" si="115"/>
        <v>0</v>
      </c>
      <c r="G94">
        <f t="shared" si="116"/>
        <v>0</v>
      </c>
      <c r="H94">
        <f t="shared" si="117"/>
        <v>0</v>
      </c>
      <c r="I94">
        <f t="shared" si="118"/>
        <v>0</v>
      </c>
      <c r="J94">
        <f t="shared" si="119"/>
        <v>0</v>
      </c>
      <c r="M94" s="3" t="str">
        <f t="shared" si="120"/>
        <v/>
      </c>
      <c r="N94" s="3" t="str">
        <f t="shared" si="121"/>
        <v/>
      </c>
      <c r="O94" s="3" t="str">
        <f t="shared" si="122"/>
        <v/>
      </c>
      <c r="P94" s="3" t="str">
        <f t="shared" si="123"/>
        <v/>
      </c>
      <c r="Q94" s="3" t="str">
        <f t="shared" si="124"/>
        <v/>
      </c>
      <c r="R94" s="3" t="str">
        <f t="shared" si="125"/>
        <v/>
      </c>
      <c r="S94" s="3" t="str">
        <f t="shared" si="126"/>
        <v/>
      </c>
      <c r="T94" s="3" t="str">
        <f t="shared" si="127"/>
        <v/>
      </c>
      <c r="U94" s="3" t="str">
        <f t="shared" si="128"/>
        <v/>
      </c>
      <c r="V94" s="3" t="str">
        <f t="shared" si="129"/>
        <v/>
      </c>
      <c r="Z94" s="20" t="str">
        <f>Qualifikation!AD95</f>
        <v/>
      </c>
      <c r="AA94" s="21" t="str">
        <f>Qualifikation!AE95</f>
        <v/>
      </c>
      <c r="AB94" s="21" t="str">
        <f>Qualifikation!AF95</f>
        <v/>
      </c>
      <c r="AC94" s="21" t="str">
        <f>Qualifikation!AG95</f>
        <v/>
      </c>
      <c r="AD94" s="27"/>
      <c r="AE94" t="str">
        <f>IFERROR(VLOOKUP(1000,$A94:Z94,26,FALSE),"")</f>
        <v/>
      </c>
      <c r="AF94" s="20" t="str">
        <f t="shared" si="95"/>
        <v/>
      </c>
      <c r="AG94" s="21" t="str">
        <f t="shared" si="130"/>
        <v/>
      </c>
      <c r="AH94" s="21" t="str">
        <f t="shared" si="96"/>
        <v/>
      </c>
      <c r="AI94" s="21" t="str">
        <f t="shared" si="131"/>
        <v/>
      </c>
      <c r="AJ94" s="27"/>
      <c r="AK94" t="str">
        <f>IFERROR(VLOOKUP(1000,$B94:AF94,31,FALSE),"")</f>
        <v/>
      </c>
      <c r="AL94" s="20" t="str">
        <f t="shared" si="97"/>
        <v/>
      </c>
      <c r="AM94" s="21" t="str">
        <f t="shared" si="132"/>
        <v/>
      </c>
      <c r="AN94" s="21" t="str">
        <f t="shared" si="98"/>
        <v/>
      </c>
      <c r="AO94" s="21" t="str">
        <f t="shared" si="133"/>
        <v/>
      </c>
      <c r="AP94" s="27"/>
      <c r="AQ94" t="str">
        <f t="shared" si="134"/>
        <v/>
      </c>
      <c r="AR94" s="20" t="str">
        <f t="shared" si="99"/>
        <v/>
      </c>
      <c r="AS94" s="21" t="str">
        <f t="shared" si="100"/>
        <v/>
      </c>
      <c r="AT94" s="21" t="str">
        <f t="shared" si="101"/>
        <v/>
      </c>
      <c r="AU94" s="21" t="str">
        <f t="shared" si="172"/>
        <v/>
      </c>
      <c r="AV94" s="27"/>
      <c r="AW94" t="str">
        <f t="shared" si="135"/>
        <v/>
      </c>
      <c r="AX94" t="str">
        <f t="shared" si="136"/>
        <v/>
      </c>
      <c r="AY94" t="str">
        <f t="shared" si="137"/>
        <v/>
      </c>
      <c r="AZ94" t="str">
        <f t="shared" si="138"/>
        <v/>
      </c>
      <c r="BA94" t="str">
        <f t="shared" si="173"/>
        <v/>
      </c>
      <c r="BB94" s="28"/>
      <c r="BC94" t="str">
        <f t="shared" si="139"/>
        <v/>
      </c>
      <c r="BD94" s="20" t="str">
        <f t="shared" si="102"/>
        <v/>
      </c>
      <c r="BE94" s="21" t="str">
        <f t="shared" si="140"/>
        <v/>
      </c>
      <c r="BF94" s="21" t="str">
        <f t="shared" si="141"/>
        <v/>
      </c>
      <c r="BG94" s="21" t="str">
        <f t="shared" si="142"/>
        <v/>
      </c>
      <c r="BH94" s="27"/>
      <c r="BI94" t="str">
        <f t="shared" si="143"/>
        <v/>
      </c>
      <c r="BJ94" t="str">
        <f t="shared" si="103"/>
        <v/>
      </c>
      <c r="BK94" t="str">
        <f t="shared" si="144"/>
        <v/>
      </c>
      <c r="BL94" t="str">
        <f t="shared" si="145"/>
        <v/>
      </c>
      <c r="BM94" t="str">
        <f t="shared" si="146"/>
        <v/>
      </c>
      <c r="BN94" s="28"/>
      <c r="BO94" t="str">
        <f t="shared" si="147"/>
        <v/>
      </c>
      <c r="BP94" s="20" t="str">
        <f t="shared" si="104"/>
        <v/>
      </c>
      <c r="BQ94" s="21" t="str">
        <f t="shared" si="148"/>
        <v/>
      </c>
      <c r="BR94" s="21" t="str">
        <f t="shared" si="149"/>
        <v/>
      </c>
      <c r="BS94" s="21" t="str">
        <f t="shared" si="150"/>
        <v/>
      </c>
      <c r="BT94" s="27"/>
      <c r="BU94" t="str">
        <f t="shared" si="151"/>
        <v/>
      </c>
      <c r="BV94" t="str">
        <f t="shared" si="105"/>
        <v/>
      </c>
      <c r="BW94" t="str">
        <f t="shared" si="152"/>
        <v/>
      </c>
      <c r="BX94" t="str">
        <f t="shared" si="153"/>
        <v/>
      </c>
      <c r="BY94" t="str">
        <f t="shared" si="154"/>
        <v/>
      </c>
      <c r="BZ94" s="28"/>
      <c r="CA94" t="str">
        <f t="shared" si="155"/>
        <v/>
      </c>
      <c r="CB94" s="20" t="str">
        <f t="shared" si="156"/>
        <v/>
      </c>
      <c r="CC94" s="21" t="str">
        <f t="shared" si="157"/>
        <v/>
      </c>
      <c r="CD94" s="21" t="str">
        <f t="shared" si="158"/>
        <v/>
      </c>
      <c r="CE94" s="21" t="str">
        <f t="shared" si="159"/>
        <v/>
      </c>
      <c r="CF94" s="27"/>
      <c r="CI94" s="3">
        <v>91</v>
      </c>
      <c r="CJ94" s="3" t="e">
        <f t="shared" si="106"/>
        <v>#NUM!</v>
      </c>
      <c r="CK94" s="3" t="e">
        <f t="shared" si="107"/>
        <v>#NUM!</v>
      </c>
      <c r="CL94" s="3" t="e">
        <f t="shared" si="108"/>
        <v>#NUM!</v>
      </c>
      <c r="CM94" s="3" t="e">
        <f>VLOOKUP(CJ94,Anmeldung!$A$5:$E$204,5,FALSE)</f>
        <v>#NUM!</v>
      </c>
      <c r="CO94" s="63" t="e">
        <f>VLOOKUP(CJ94,Anmeldung!$A$5:$E$204,5,FALSE)</f>
        <v>#NUM!</v>
      </c>
      <c r="CP94" s="3" t="e">
        <f t="shared" si="160"/>
        <v>#NUM!</v>
      </c>
      <c r="CQ94" s="64" t="str">
        <f t="shared" si="161"/>
        <v/>
      </c>
      <c r="CR94" s="65" t="str">
        <f t="shared" si="162"/>
        <v/>
      </c>
      <c r="CS94">
        <f t="shared" si="109"/>
        <v>91</v>
      </c>
      <c r="CT94" t="str">
        <f t="shared" si="163"/>
        <v/>
      </c>
      <c r="CU94" t="str">
        <f t="shared" si="164"/>
        <v/>
      </c>
      <c r="CV94" t="str">
        <f t="shared" si="174"/>
        <v/>
      </c>
      <c r="CW94" t="str">
        <f t="shared" si="165"/>
        <v/>
      </c>
      <c r="CZ94" s="3">
        <v>91</v>
      </c>
      <c r="DA94" s="3" t="str">
        <f t="shared" si="166"/>
        <v/>
      </c>
      <c r="DB94" s="3" t="str">
        <f t="shared" si="167"/>
        <v/>
      </c>
      <c r="DC94" s="3" t="str">
        <f t="shared" si="168"/>
        <v/>
      </c>
      <c r="DF94" s="3">
        <v>91</v>
      </c>
      <c r="DG94" s="3" t="str">
        <f t="shared" si="169"/>
        <v/>
      </c>
      <c r="DH94" s="3" t="str">
        <f t="shared" si="170"/>
        <v/>
      </c>
      <c r="DI94" s="3" t="str">
        <f t="shared" si="171"/>
        <v/>
      </c>
    </row>
    <row r="95" spans="1:113" x14ac:dyDescent="0.3">
      <c r="A95">
        <f t="shared" si="110"/>
        <v>0</v>
      </c>
      <c r="B95">
        <f t="shared" si="111"/>
        <v>0</v>
      </c>
      <c r="C95">
        <f t="shared" si="112"/>
        <v>0</v>
      </c>
      <c r="D95">
        <f t="shared" si="113"/>
        <v>0</v>
      </c>
      <c r="E95">
        <f t="shared" si="114"/>
        <v>0</v>
      </c>
      <c r="F95">
        <f t="shared" si="115"/>
        <v>0</v>
      </c>
      <c r="G95">
        <f t="shared" si="116"/>
        <v>0</v>
      </c>
      <c r="H95">
        <f t="shared" si="117"/>
        <v>0</v>
      </c>
      <c r="I95">
        <f t="shared" si="118"/>
        <v>0</v>
      </c>
      <c r="J95">
        <f t="shared" si="119"/>
        <v>0</v>
      </c>
      <c r="M95" s="3" t="str">
        <f t="shared" si="120"/>
        <v/>
      </c>
      <c r="N95" s="3" t="str">
        <f t="shared" si="121"/>
        <v/>
      </c>
      <c r="O95" s="3" t="str">
        <f t="shared" si="122"/>
        <v/>
      </c>
      <c r="P95" s="3" t="str">
        <f t="shared" si="123"/>
        <v/>
      </c>
      <c r="Q95" s="3" t="str">
        <f t="shared" si="124"/>
        <v/>
      </c>
      <c r="R95" s="3" t="str">
        <f t="shared" si="125"/>
        <v/>
      </c>
      <c r="S95" s="3" t="str">
        <f t="shared" si="126"/>
        <v/>
      </c>
      <c r="T95" s="3" t="str">
        <f t="shared" si="127"/>
        <v/>
      </c>
      <c r="U95" s="3" t="str">
        <f t="shared" si="128"/>
        <v/>
      </c>
      <c r="V95" s="3" t="str">
        <f t="shared" si="129"/>
        <v/>
      </c>
      <c r="Z95" s="20" t="str">
        <f>Qualifikation!AD96</f>
        <v/>
      </c>
      <c r="AA95" s="21" t="str">
        <f>Qualifikation!AE96</f>
        <v/>
      </c>
      <c r="AB95" s="21" t="str">
        <f>Qualifikation!AF96</f>
        <v/>
      </c>
      <c r="AC95" s="21" t="str">
        <f>Qualifikation!AG96</f>
        <v/>
      </c>
      <c r="AD95" s="27"/>
      <c r="AE95" t="str">
        <f>IFERROR(VLOOKUP(1000,$A95:Z95,26,FALSE),"")</f>
        <v/>
      </c>
      <c r="AF95" s="20" t="str">
        <f t="shared" si="95"/>
        <v/>
      </c>
      <c r="AG95" s="21" t="str">
        <f t="shared" si="130"/>
        <v/>
      </c>
      <c r="AH95" s="21" t="str">
        <f t="shared" si="96"/>
        <v/>
      </c>
      <c r="AI95" s="21" t="str">
        <f t="shared" si="131"/>
        <v/>
      </c>
      <c r="AJ95" s="27"/>
      <c r="AK95" t="str">
        <f>IFERROR(VLOOKUP(1000,$B95:AF95,31,FALSE),"")</f>
        <v/>
      </c>
      <c r="AL95" s="20" t="str">
        <f t="shared" si="97"/>
        <v/>
      </c>
      <c r="AM95" s="21" t="str">
        <f t="shared" si="132"/>
        <v/>
      </c>
      <c r="AN95" s="21" t="str">
        <f t="shared" si="98"/>
        <v/>
      </c>
      <c r="AO95" s="21" t="str">
        <f t="shared" si="133"/>
        <v/>
      </c>
      <c r="AP95" s="27"/>
      <c r="AQ95" t="str">
        <f t="shared" si="134"/>
        <v/>
      </c>
      <c r="AR95" s="20" t="str">
        <f t="shared" si="99"/>
        <v/>
      </c>
      <c r="AS95" s="21" t="str">
        <f t="shared" si="100"/>
        <v/>
      </c>
      <c r="AT95" s="21" t="str">
        <f t="shared" si="101"/>
        <v/>
      </c>
      <c r="AU95" s="21" t="str">
        <f t="shared" si="172"/>
        <v/>
      </c>
      <c r="AV95" s="27"/>
      <c r="AW95" t="str">
        <f t="shared" si="135"/>
        <v/>
      </c>
      <c r="AX95" t="str">
        <f t="shared" si="136"/>
        <v/>
      </c>
      <c r="AY95" t="str">
        <f t="shared" si="137"/>
        <v/>
      </c>
      <c r="AZ95" t="str">
        <f t="shared" si="138"/>
        <v/>
      </c>
      <c r="BA95" t="str">
        <f t="shared" si="173"/>
        <v/>
      </c>
      <c r="BB95" s="28"/>
      <c r="BC95" t="str">
        <f t="shared" si="139"/>
        <v/>
      </c>
      <c r="BD95" s="20" t="str">
        <f t="shared" si="102"/>
        <v/>
      </c>
      <c r="BE95" s="21" t="str">
        <f t="shared" si="140"/>
        <v/>
      </c>
      <c r="BF95" s="21" t="str">
        <f t="shared" si="141"/>
        <v/>
      </c>
      <c r="BG95" s="21" t="str">
        <f t="shared" si="142"/>
        <v/>
      </c>
      <c r="BH95" s="27"/>
      <c r="BI95" t="str">
        <f t="shared" si="143"/>
        <v/>
      </c>
      <c r="BJ95" t="str">
        <f t="shared" si="103"/>
        <v/>
      </c>
      <c r="BK95" t="str">
        <f t="shared" si="144"/>
        <v/>
      </c>
      <c r="BL95" t="str">
        <f t="shared" si="145"/>
        <v/>
      </c>
      <c r="BM95" t="str">
        <f t="shared" si="146"/>
        <v/>
      </c>
      <c r="BN95" s="28"/>
      <c r="BO95" t="str">
        <f t="shared" si="147"/>
        <v/>
      </c>
      <c r="BP95" s="20" t="str">
        <f t="shared" si="104"/>
        <v/>
      </c>
      <c r="BQ95" s="21" t="str">
        <f t="shared" si="148"/>
        <v/>
      </c>
      <c r="BR95" s="21" t="str">
        <f t="shared" si="149"/>
        <v/>
      </c>
      <c r="BS95" s="21" t="str">
        <f t="shared" si="150"/>
        <v/>
      </c>
      <c r="BT95" s="27"/>
      <c r="BU95" t="str">
        <f t="shared" si="151"/>
        <v/>
      </c>
      <c r="BV95" t="str">
        <f t="shared" si="105"/>
        <v/>
      </c>
      <c r="BW95" t="str">
        <f t="shared" si="152"/>
        <v/>
      </c>
      <c r="BX95" t="str">
        <f t="shared" si="153"/>
        <v/>
      </c>
      <c r="BY95" t="str">
        <f t="shared" si="154"/>
        <v/>
      </c>
      <c r="BZ95" s="28"/>
      <c r="CA95" t="str">
        <f t="shared" si="155"/>
        <v/>
      </c>
      <c r="CB95" s="20" t="str">
        <f t="shared" si="156"/>
        <v/>
      </c>
      <c r="CC95" s="21" t="str">
        <f t="shared" si="157"/>
        <v/>
      </c>
      <c r="CD95" s="21" t="str">
        <f t="shared" si="158"/>
        <v/>
      </c>
      <c r="CE95" s="21" t="str">
        <f t="shared" si="159"/>
        <v/>
      </c>
      <c r="CF95" s="27"/>
      <c r="CI95" s="3">
        <v>92</v>
      </c>
      <c r="CJ95" s="3" t="e">
        <f t="shared" si="106"/>
        <v>#NUM!</v>
      </c>
      <c r="CK95" s="3" t="e">
        <f t="shared" si="107"/>
        <v>#NUM!</v>
      </c>
      <c r="CL95" s="3" t="e">
        <f t="shared" si="108"/>
        <v>#NUM!</v>
      </c>
      <c r="CM95" s="3" t="e">
        <f>VLOOKUP(CJ95,Anmeldung!$A$5:$E$204,5,FALSE)</f>
        <v>#NUM!</v>
      </c>
      <c r="CO95" s="63" t="e">
        <f>VLOOKUP(CJ95,Anmeldung!$A$5:$E$204,5,FALSE)</f>
        <v>#NUM!</v>
      </c>
      <c r="CP95" s="3" t="e">
        <f t="shared" si="160"/>
        <v>#NUM!</v>
      </c>
      <c r="CQ95" s="64" t="str">
        <f t="shared" si="161"/>
        <v/>
      </c>
      <c r="CR95" s="65" t="str">
        <f t="shared" si="162"/>
        <v/>
      </c>
      <c r="CS95">
        <f t="shared" si="109"/>
        <v>92</v>
      </c>
      <c r="CT95" t="str">
        <f t="shared" si="163"/>
        <v/>
      </c>
      <c r="CU95" t="str">
        <f t="shared" si="164"/>
        <v/>
      </c>
      <c r="CV95" t="str">
        <f t="shared" si="174"/>
        <v/>
      </c>
      <c r="CW95" t="str">
        <f t="shared" si="165"/>
        <v/>
      </c>
      <c r="CZ95" s="3">
        <v>92</v>
      </c>
      <c r="DA95" s="3" t="str">
        <f t="shared" si="166"/>
        <v/>
      </c>
      <c r="DB95" s="3" t="str">
        <f t="shared" si="167"/>
        <v/>
      </c>
      <c r="DC95" s="3" t="str">
        <f t="shared" si="168"/>
        <v/>
      </c>
      <c r="DF95" s="3">
        <v>92</v>
      </c>
      <c r="DG95" s="3" t="str">
        <f t="shared" si="169"/>
        <v/>
      </c>
      <c r="DH95" s="3" t="str">
        <f t="shared" si="170"/>
        <v/>
      </c>
      <c r="DI95" s="3" t="str">
        <f t="shared" si="171"/>
        <v/>
      </c>
    </row>
    <row r="96" spans="1:113" x14ac:dyDescent="0.3">
      <c r="A96">
        <f t="shared" si="110"/>
        <v>0</v>
      </c>
      <c r="B96">
        <f t="shared" si="111"/>
        <v>0</v>
      </c>
      <c r="C96">
        <f t="shared" si="112"/>
        <v>0</v>
      </c>
      <c r="D96">
        <f t="shared" si="113"/>
        <v>0</v>
      </c>
      <c r="E96">
        <f t="shared" si="114"/>
        <v>0</v>
      </c>
      <c r="F96">
        <f t="shared" si="115"/>
        <v>0</v>
      </c>
      <c r="G96">
        <f t="shared" si="116"/>
        <v>0</v>
      </c>
      <c r="H96">
        <f t="shared" si="117"/>
        <v>0</v>
      </c>
      <c r="I96">
        <f t="shared" si="118"/>
        <v>0</v>
      </c>
      <c r="J96">
        <f t="shared" si="119"/>
        <v>0</v>
      </c>
      <c r="M96" s="3" t="str">
        <f t="shared" si="120"/>
        <v/>
      </c>
      <c r="N96" s="3" t="str">
        <f t="shared" si="121"/>
        <v/>
      </c>
      <c r="O96" s="3" t="str">
        <f t="shared" si="122"/>
        <v/>
      </c>
      <c r="P96" s="3" t="str">
        <f t="shared" si="123"/>
        <v/>
      </c>
      <c r="Q96" s="3" t="str">
        <f t="shared" si="124"/>
        <v/>
      </c>
      <c r="R96" s="3" t="str">
        <f t="shared" si="125"/>
        <v/>
      </c>
      <c r="S96" s="3" t="str">
        <f t="shared" si="126"/>
        <v/>
      </c>
      <c r="T96" s="3" t="str">
        <f t="shared" si="127"/>
        <v/>
      </c>
      <c r="U96" s="3" t="str">
        <f t="shared" si="128"/>
        <v/>
      </c>
      <c r="V96" s="3" t="str">
        <f t="shared" si="129"/>
        <v/>
      </c>
      <c r="Z96" s="20" t="str">
        <f>Qualifikation!AD97</f>
        <v/>
      </c>
      <c r="AA96" s="21" t="str">
        <f>Qualifikation!AE97</f>
        <v/>
      </c>
      <c r="AB96" s="21" t="str">
        <f>Qualifikation!AF97</f>
        <v/>
      </c>
      <c r="AC96" s="21" t="str">
        <f>Qualifikation!AG97</f>
        <v/>
      </c>
      <c r="AD96" s="27"/>
      <c r="AE96" t="str">
        <f>IFERROR(VLOOKUP(1000,$A96:Z96,26,FALSE),"")</f>
        <v/>
      </c>
      <c r="AF96" s="20" t="str">
        <f t="shared" si="95"/>
        <v/>
      </c>
      <c r="AG96" s="21" t="str">
        <f t="shared" si="130"/>
        <v/>
      </c>
      <c r="AH96" s="21" t="str">
        <f t="shared" si="96"/>
        <v/>
      </c>
      <c r="AI96" s="21" t="str">
        <f t="shared" si="131"/>
        <v/>
      </c>
      <c r="AJ96" s="27"/>
      <c r="AK96" t="str">
        <f>IFERROR(VLOOKUP(1000,$B96:AF96,31,FALSE),"")</f>
        <v/>
      </c>
      <c r="AL96" s="20" t="str">
        <f t="shared" si="97"/>
        <v/>
      </c>
      <c r="AM96" s="21" t="str">
        <f t="shared" si="132"/>
        <v/>
      </c>
      <c r="AN96" s="21" t="str">
        <f t="shared" si="98"/>
        <v/>
      </c>
      <c r="AO96" s="21" t="str">
        <f t="shared" si="133"/>
        <v/>
      </c>
      <c r="AP96" s="27"/>
      <c r="AQ96" t="str">
        <f t="shared" si="134"/>
        <v/>
      </c>
      <c r="AR96" s="20" t="str">
        <f t="shared" si="99"/>
        <v/>
      </c>
      <c r="AS96" s="21" t="str">
        <f t="shared" si="100"/>
        <v/>
      </c>
      <c r="AT96" s="21" t="str">
        <f t="shared" si="101"/>
        <v/>
      </c>
      <c r="AU96" s="21" t="str">
        <f t="shared" si="172"/>
        <v/>
      </c>
      <c r="AV96" s="27"/>
      <c r="AW96" t="str">
        <f t="shared" si="135"/>
        <v/>
      </c>
      <c r="AX96" t="str">
        <f t="shared" si="136"/>
        <v/>
      </c>
      <c r="AY96" t="str">
        <f t="shared" si="137"/>
        <v/>
      </c>
      <c r="AZ96" t="str">
        <f t="shared" si="138"/>
        <v/>
      </c>
      <c r="BA96" t="str">
        <f t="shared" si="173"/>
        <v/>
      </c>
      <c r="BB96" s="28"/>
      <c r="BC96" t="str">
        <f t="shared" si="139"/>
        <v/>
      </c>
      <c r="BD96" s="20" t="str">
        <f t="shared" si="102"/>
        <v/>
      </c>
      <c r="BE96" s="21" t="str">
        <f t="shared" si="140"/>
        <v/>
      </c>
      <c r="BF96" s="21" t="str">
        <f t="shared" si="141"/>
        <v/>
      </c>
      <c r="BG96" s="21" t="str">
        <f t="shared" si="142"/>
        <v/>
      </c>
      <c r="BH96" s="27"/>
      <c r="BI96" t="str">
        <f t="shared" si="143"/>
        <v/>
      </c>
      <c r="BJ96" t="str">
        <f t="shared" si="103"/>
        <v/>
      </c>
      <c r="BK96" t="str">
        <f t="shared" si="144"/>
        <v/>
      </c>
      <c r="BL96" t="str">
        <f t="shared" si="145"/>
        <v/>
      </c>
      <c r="BM96" t="str">
        <f t="shared" si="146"/>
        <v/>
      </c>
      <c r="BN96" s="28"/>
      <c r="BO96" t="str">
        <f t="shared" si="147"/>
        <v/>
      </c>
      <c r="BP96" s="20" t="str">
        <f t="shared" si="104"/>
        <v/>
      </c>
      <c r="BQ96" s="21" t="str">
        <f t="shared" si="148"/>
        <v/>
      </c>
      <c r="BR96" s="21" t="str">
        <f t="shared" si="149"/>
        <v/>
      </c>
      <c r="BS96" s="21" t="str">
        <f t="shared" si="150"/>
        <v/>
      </c>
      <c r="BT96" s="27"/>
      <c r="BU96" t="str">
        <f t="shared" si="151"/>
        <v/>
      </c>
      <c r="BV96" t="str">
        <f t="shared" si="105"/>
        <v/>
      </c>
      <c r="BW96" t="str">
        <f t="shared" si="152"/>
        <v/>
      </c>
      <c r="BX96" t="str">
        <f t="shared" si="153"/>
        <v/>
      </c>
      <c r="BY96" t="str">
        <f t="shared" si="154"/>
        <v/>
      </c>
      <c r="BZ96" s="28"/>
      <c r="CA96" t="str">
        <f t="shared" si="155"/>
        <v/>
      </c>
      <c r="CB96" s="20" t="str">
        <f t="shared" si="156"/>
        <v/>
      </c>
      <c r="CC96" s="21" t="str">
        <f t="shared" si="157"/>
        <v/>
      </c>
      <c r="CD96" s="21" t="str">
        <f t="shared" si="158"/>
        <v/>
      </c>
      <c r="CE96" s="21" t="str">
        <f t="shared" si="159"/>
        <v/>
      </c>
      <c r="CF96" s="27"/>
      <c r="CI96" s="3">
        <v>93</v>
      </c>
      <c r="CJ96" s="3" t="e">
        <f t="shared" si="106"/>
        <v>#NUM!</v>
      </c>
      <c r="CK96" s="3" t="e">
        <f t="shared" si="107"/>
        <v>#NUM!</v>
      </c>
      <c r="CL96" s="3" t="e">
        <f t="shared" si="108"/>
        <v>#NUM!</v>
      </c>
      <c r="CM96" s="3" t="e">
        <f>VLOOKUP(CJ96,Anmeldung!$A$5:$E$204,5,FALSE)</f>
        <v>#NUM!</v>
      </c>
      <c r="CO96" s="63" t="e">
        <f>VLOOKUP(CJ96,Anmeldung!$A$5:$E$204,5,FALSE)</f>
        <v>#NUM!</v>
      </c>
      <c r="CP96" s="3" t="e">
        <f t="shared" si="160"/>
        <v>#NUM!</v>
      </c>
      <c r="CQ96" s="64" t="str">
        <f t="shared" si="161"/>
        <v/>
      </c>
      <c r="CR96" s="65" t="str">
        <f t="shared" si="162"/>
        <v/>
      </c>
      <c r="CS96">
        <f t="shared" si="109"/>
        <v>93</v>
      </c>
      <c r="CT96" t="str">
        <f t="shared" si="163"/>
        <v/>
      </c>
      <c r="CU96" t="str">
        <f t="shared" si="164"/>
        <v/>
      </c>
      <c r="CV96" t="str">
        <f t="shared" si="174"/>
        <v/>
      </c>
      <c r="CW96" t="str">
        <f t="shared" si="165"/>
        <v/>
      </c>
      <c r="CZ96" s="3">
        <v>93</v>
      </c>
      <c r="DA96" s="3" t="str">
        <f t="shared" si="166"/>
        <v/>
      </c>
      <c r="DB96" s="3" t="str">
        <f t="shared" si="167"/>
        <v/>
      </c>
      <c r="DC96" s="3" t="str">
        <f t="shared" si="168"/>
        <v/>
      </c>
      <c r="DF96" s="3">
        <v>93</v>
      </c>
      <c r="DG96" s="3" t="str">
        <f t="shared" si="169"/>
        <v/>
      </c>
      <c r="DH96" s="3" t="str">
        <f t="shared" si="170"/>
        <v/>
      </c>
      <c r="DI96" s="3" t="str">
        <f t="shared" si="171"/>
        <v/>
      </c>
    </row>
    <row r="97" spans="1:113" x14ac:dyDescent="0.3">
      <c r="A97">
        <f t="shared" si="110"/>
        <v>0</v>
      </c>
      <c r="B97">
        <f t="shared" si="111"/>
        <v>0</v>
      </c>
      <c r="C97">
        <f t="shared" si="112"/>
        <v>0</v>
      </c>
      <c r="D97">
        <f t="shared" si="113"/>
        <v>0</v>
      </c>
      <c r="E97">
        <f t="shared" si="114"/>
        <v>0</v>
      </c>
      <c r="F97">
        <f t="shared" si="115"/>
        <v>0</v>
      </c>
      <c r="G97">
        <f t="shared" si="116"/>
        <v>0</v>
      </c>
      <c r="H97">
        <f t="shared" si="117"/>
        <v>0</v>
      </c>
      <c r="I97">
        <f t="shared" si="118"/>
        <v>0</v>
      </c>
      <c r="J97">
        <f t="shared" si="119"/>
        <v>0</v>
      </c>
      <c r="M97" s="3" t="str">
        <f t="shared" si="120"/>
        <v/>
      </c>
      <c r="N97" s="3" t="str">
        <f t="shared" si="121"/>
        <v/>
      </c>
      <c r="O97" s="3" t="str">
        <f t="shared" si="122"/>
        <v/>
      </c>
      <c r="P97" s="3" t="str">
        <f t="shared" si="123"/>
        <v/>
      </c>
      <c r="Q97" s="3" t="str">
        <f t="shared" si="124"/>
        <v/>
      </c>
      <c r="R97" s="3" t="str">
        <f t="shared" si="125"/>
        <v/>
      </c>
      <c r="S97" s="3" t="str">
        <f t="shared" si="126"/>
        <v/>
      </c>
      <c r="T97" s="3" t="str">
        <f t="shared" si="127"/>
        <v/>
      </c>
      <c r="U97" s="3" t="str">
        <f t="shared" si="128"/>
        <v/>
      </c>
      <c r="V97" s="3" t="str">
        <f t="shared" si="129"/>
        <v/>
      </c>
      <c r="Z97" s="20" t="str">
        <f>Qualifikation!AD98</f>
        <v/>
      </c>
      <c r="AA97" s="21" t="str">
        <f>Qualifikation!AE98</f>
        <v/>
      </c>
      <c r="AB97" s="21" t="str">
        <f>Qualifikation!AF98</f>
        <v/>
      </c>
      <c r="AC97" s="21" t="str">
        <f>Qualifikation!AG98</f>
        <v/>
      </c>
      <c r="AD97" s="27"/>
      <c r="AE97" t="str">
        <f>IFERROR(VLOOKUP(1000,$A97:Z97,26,FALSE),"")</f>
        <v/>
      </c>
      <c r="AF97" s="20" t="str">
        <f t="shared" si="95"/>
        <v/>
      </c>
      <c r="AG97" s="21" t="str">
        <f t="shared" si="130"/>
        <v/>
      </c>
      <c r="AH97" s="21" t="str">
        <f t="shared" si="96"/>
        <v/>
      </c>
      <c r="AI97" s="21" t="str">
        <f t="shared" si="131"/>
        <v/>
      </c>
      <c r="AJ97" s="27"/>
      <c r="AK97" t="str">
        <f>IFERROR(VLOOKUP(1000,$B97:AF97,31,FALSE),"")</f>
        <v/>
      </c>
      <c r="AL97" s="20" t="str">
        <f t="shared" si="97"/>
        <v/>
      </c>
      <c r="AM97" s="21" t="str">
        <f t="shared" si="132"/>
        <v/>
      </c>
      <c r="AN97" s="21" t="str">
        <f t="shared" si="98"/>
        <v/>
      </c>
      <c r="AO97" s="21" t="str">
        <f t="shared" si="133"/>
        <v/>
      </c>
      <c r="AP97" s="27"/>
      <c r="AQ97" t="str">
        <f t="shared" si="134"/>
        <v/>
      </c>
      <c r="AR97" s="20" t="str">
        <f t="shared" si="99"/>
        <v/>
      </c>
      <c r="AS97" s="21" t="str">
        <f t="shared" si="100"/>
        <v/>
      </c>
      <c r="AT97" s="21" t="str">
        <f t="shared" si="101"/>
        <v/>
      </c>
      <c r="AU97" s="21" t="str">
        <f t="shared" si="172"/>
        <v/>
      </c>
      <c r="AV97" s="27"/>
      <c r="AW97" t="str">
        <f t="shared" si="135"/>
        <v/>
      </c>
      <c r="AX97" t="str">
        <f t="shared" si="136"/>
        <v/>
      </c>
      <c r="AY97" t="str">
        <f t="shared" si="137"/>
        <v/>
      </c>
      <c r="AZ97" t="str">
        <f t="shared" si="138"/>
        <v/>
      </c>
      <c r="BA97" t="str">
        <f t="shared" si="173"/>
        <v/>
      </c>
      <c r="BB97" s="28"/>
      <c r="BC97" t="str">
        <f t="shared" si="139"/>
        <v/>
      </c>
      <c r="BD97" s="20" t="str">
        <f t="shared" si="102"/>
        <v/>
      </c>
      <c r="BE97" s="21" t="str">
        <f t="shared" si="140"/>
        <v/>
      </c>
      <c r="BF97" s="21" t="str">
        <f t="shared" si="141"/>
        <v/>
      </c>
      <c r="BG97" s="21" t="str">
        <f t="shared" si="142"/>
        <v/>
      </c>
      <c r="BH97" s="27"/>
      <c r="BI97" t="str">
        <f t="shared" si="143"/>
        <v/>
      </c>
      <c r="BJ97" t="str">
        <f t="shared" si="103"/>
        <v/>
      </c>
      <c r="BK97" t="str">
        <f t="shared" si="144"/>
        <v/>
      </c>
      <c r="BL97" t="str">
        <f t="shared" si="145"/>
        <v/>
      </c>
      <c r="BM97" t="str">
        <f t="shared" si="146"/>
        <v/>
      </c>
      <c r="BN97" s="28"/>
      <c r="BO97" t="str">
        <f t="shared" si="147"/>
        <v/>
      </c>
      <c r="BP97" s="20" t="str">
        <f t="shared" si="104"/>
        <v/>
      </c>
      <c r="BQ97" s="21" t="str">
        <f t="shared" si="148"/>
        <v/>
      </c>
      <c r="BR97" s="21" t="str">
        <f t="shared" si="149"/>
        <v/>
      </c>
      <c r="BS97" s="21" t="str">
        <f t="shared" si="150"/>
        <v/>
      </c>
      <c r="BT97" s="27"/>
      <c r="BU97" t="str">
        <f t="shared" si="151"/>
        <v/>
      </c>
      <c r="BV97" t="str">
        <f t="shared" si="105"/>
        <v/>
      </c>
      <c r="BW97" t="str">
        <f t="shared" si="152"/>
        <v/>
      </c>
      <c r="BX97" t="str">
        <f t="shared" si="153"/>
        <v/>
      </c>
      <c r="BY97" t="str">
        <f t="shared" si="154"/>
        <v/>
      </c>
      <c r="BZ97" s="28"/>
      <c r="CA97" t="str">
        <f t="shared" si="155"/>
        <v/>
      </c>
      <c r="CB97" s="20" t="str">
        <f t="shared" si="156"/>
        <v/>
      </c>
      <c r="CC97" s="21" t="str">
        <f t="shared" si="157"/>
        <v/>
      </c>
      <c r="CD97" s="21" t="str">
        <f t="shared" si="158"/>
        <v/>
      </c>
      <c r="CE97" s="21" t="str">
        <f t="shared" si="159"/>
        <v/>
      </c>
      <c r="CF97" s="27"/>
      <c r="CI97" s="3">
        <v>94</v>
      </c>
      <c r="CJ97" s="3" t="e">
        <f t="shared" si="106"/>
        <v>#NUM!</v>
      </c>
      <c r="CK97" s="3" t="e">
        <f t="shared" si="107"/>
        <v>#NUM!</v>
      </c>
      <c r="CL97" s="3" t="e">
        <f t="shared" si="108"/>
        <v>#NUM!</v>
      </c>
      <c r="CM97" s="3" t="e">
        <f>VLOOKUP(CJ97,Anmeldung!$A$5:$E$204,5,FALSE)</f>
        <v>#NUM!</v>
      </c>
      <c r="CO97" s="63" t="e">
        <f>VLOOKUP(CJ97,Anmeldung!$A$5:$E$204,5,FALSE)</f>
        <v>#NUM!</v>
      </c>
      <c r="CP97" s="3" t="e">
        <f t="shared" si="160"/>
        <v>#NUM!</v>
      </c>
      <c r="CQ97" s="64" t="str">
        <f t="shared" si="161"/>
        <v/>
      </c>
      <c r="CR97" s="65" t="str">
        <f t="shared" si="162"/>
        <v/>
      </c>
      <c r="CS97">
        <f t="shared" si="109"/>
        <v>94</v>
      </c>
      <c r="CT97" t="str">
        <f t="shared" si="163"/>
        <v/>
      </c>
      <c r="CU97" t="str">
        <f t="shared" si="164"/>
        <v/>
      </c>
      <c r="CV97" t="str">
        <f t="shared" si="174"/>
        <v/>
      </c>
      <c r="CW97" t="str">
        <f t="shared" si="165"/>
        <v/>
      </c>
      <c r="CZ97" s="3">
        <v>94</v>
      </c>
      <c r="DA97" s="3" t="str">
        <f t="shared" si="166"/>
        <v/>
      </c>
      <c r="DB97" s="3" t="str">
        <f t="shared" si="167"/>
        <v/>
      </c>
      <c r="DC97" s="3" t="str">
        <f t="shared" si="168"/>
        <v/>
      </c>
      <c r="DF97" s="3">
        <v>94</v>
      </c>
      <c r="DG97" s="3" t="str">
        <f t="shared" si="169"/>
        <v/>
      </c>
      <c r="DH97" s="3" t="str">
        <f t="shared" si="170"/>
        <v/>
      </c>
      <c r="DI97" s="3" t="str">
        <f t="shared" si="171"/>
        <v/>
      </c>
    </row>
    <row r="98" spans="1:113" x14ac:dyDescent="0.3">
      <c r="A98">
        <f t="shared" si="110"/>
        <v>0</v>
      </c>
      <c r="B98">
        <f t="shared" si="111"/>
        <v>0</v>
      </c>
      <c r="C98">
        <f t="shared" si="112"/>
        <v>0</v>
      </c>
      <c r="D98">
        <f t="shared" si="113"/>
        <v>0</v>
      </c>
      <c r="E98">
        <f t="shared" si="114"/>
        <v>0</v>
      </c>
      <c r="F98">
        <f t="shared" si="115"/>
        <v>0</v>
      </c>
      <c r="G98">
        <f t="shared" si="116"/>
        <v>0</v>
      </c>
      <c r="H98">
        <f t="shared" si="117"/>
        <v>0</v>
      </c>
      <c r="I98">
        <f t="shared" si="118"/>
        <v>0</v>
      </c>
      <c r="J98">
        <f t="shared" si="119"/>
        <v>0</v>
      </c>
      <c r="M98" s="3" t="str">
        <f t="shared" si="120"/>
        <v/>
      </c>
      <c r="N98" s="3" t="str">
        <f t="shared" si="121"/>
        <v/>
      </c>
      <c r="O98" s="3" t="str">
        <f t="shared" si="122"/>
        <v/>
      </c>
      <c r="P98" s="3" t="str">
        <f t="shared" si="123"/>
        <v/>
      </c>
      <c r="Q98" s="3" t="str">
        <f t="shared" si="124"/>
        <v/>
      </c>
      <c r="R98" s="3" t="str">
        <f t="shared" si="125"/>
        <v/>
      </c>
      <c r="S98" s="3" t="str">
        <f t="shared" si="126"/>
        <v/>
      </c>
      <c r="T98" s="3" t="str">
        <f t="shared" si="127"/>
        <v/>
      </c>
      <c r="U98" s="3" t="str">
        <f t="shared" si="128"/>
        <v/>
      </c>
      <c r="V98" s="3" t="str">
        <f t="shared" si="129"/>
        <v/>
      </c>
      <c r="Z98" s="20" t="str">
        <f>Qualifikation!AD99</f>
        <v/>
      </c>
      <c r="AA98" s="21" t="str">
        <f>Qualifikation!AE99</f>
        <v/>
      </c>
      <c r="AB98" s="21" t="str">
        <f>Qualifikation!AF99</f>
        <v/>
      </c>
      <c r="AC98" s="21" t="str">
        <f>Qualifikation!AG99</f>
        <v/>
      </c>
      <c r="AD98" s="27"/>
      <c r="AE98" t="str">
        <f>IFERROR(VLOOKUP(1000,$A98:Z98,26,FALSE),"")</f>
        <v/>
      </c>
      <c r="AF98" s="20" t="str">
        <f t="shared" si="95"/>
        <v/>
      </c>
      <c r="AG98" s="21" t="str">
        <f t="shared" si="130"/>
        <v/>
      </c>
      <c r="AH98" s="21" t="str">
        <f t="shared" si="96"/>
        <v/>
      </c>
      <c r="AI98" s="21" t="str">
        <f t="shared" si="131"/>
        <v/>
      </c>
      <c r="AJ98" s="27"/>
      <c r="AK98" t="str">
        <f>IFERROR(VLOOKUP(1000,$B98:AF98,31,FALSE),"")</f>
        <v/>
      </c>
      <c r="AL98" s="20" t="str">
        <f t="shared" si="97"/>
        <v/>
      </c>
      <c r="AM98" s="21" t="str">
        <f t="shared" si="132"/>
        <v/>
      </c>
      <c r="AN98" s="21" t="str">
        <f t="shared" si="98"/>
        <v/>
      </c>
      <c r="AO98" s="21" t="str">
        <f t="shared" si="133"/>
        <v/>
      </c>
      <c r="AP98" s="27"/>
      <c r="AQ98" t="str">
        <f t="shared" si="134"/>
        <v/>
      </c>
      <c r="AR98" s="20" t="str">
        <f t="shared" si="99"/>
        <v/>
      </c>
      <c r="AS98" s="21" t="str">
        <f t="shared" si="100"/>
        <v/>
      </c>
      <c r="AT98" s="21" t="str">
        <f t="shared" si="101"/>
        <v/>
      </c>
      <c r="AU98" s="21" t="str">
        <f t="shared" si="172"/>
        <v/>
      </c>
      <c r="AV98" s="27"/>
      <c r="AW98" t="str">
        <f t="shared" si="135"/>
        <v/>
      </c>
      <c r="AX98" t="str">
        <f t="shared" si="136"/>
        <v/>
      </c>
      <c r="AY98" t="str">
        <f t="shared" si="137"/>
        <v/>
      </c>
      <c r="AZ98" t="str">
        <f t="shared" si="138"/>
        <v/>
      </c>
      <c r="BA98" t="str">
        <f t="shared" si="173"/>
        <v/>
      </c>
      <c r="BB98" s="28"/>
      <c r="BC98" t="str">
        <f t="shared" si="139"/>
        <v/>
      </c>
      <c r="BD98" s="20" t="str">
        <f t="shared" si="102"/>
        <v/>
      </c>
      <c r="BE98" s="21" t="str">
        <f t="shared" si="140"/>
        <v/>
      </c>
      <c r="BF98" s="21" t="str">
        <f t="shared" si="141"/>
        <v/>
      </c>
      <c r="BG98" s="21" t="str">
        <f t="shared" si="142"/>
        <v/>
      </c>
      <c r="BH98" s="27"/>
      <c r="BI98" t="str">
        <f t="shared" si="143"/>
        <v/>
      </c>
      <c r="BJ98" t="str">
        <f t="shared" si="103"/>
        <v/>
      </c>
      <c r="BK98" t="str">
        <f t="shared" si="144"/>
        <v/>
      </c>
      <c r="BL98" t="str">
        <f t="shared" si="145"/>
        <v/>
      </c>
      <c r="BM98" t="str">
        <f t="shared" si="146"/>
        <v/>
      </c>
      <c r="BN98" s="28"/>
      <c r="BO98" t="str">
        <f t="shared" si="147"/>
        <v/>
      </c>
      <c r="BP98" s="20" t="str">
        <f t="shared" si="104"/>
        <v/>
      </c>
      <c r="BQ98" s="21" t="str">
        <f t="shared" si="148"/>
        <v/>
      </c>
      <c r="BR98" s="21" t="str">
        <f t="shared" si="149"/>
        <v/>
      </c>
      <c r="BS98" s="21" t="str">
        <f t="shared" si="150"/>
        <v/>
      </c>
      <c r="BT98" s="27"/>
      <c r="BU98" t="str">
        <f t="shared" si="151"/>
        <v/>
      </c>
      <c r="BV98" t="str">
        <f t="shared" si="105"/>
        <v/>
      </c>
      <c r="BW98" t="str">
        <f t="shared" si="152"/>
        <v/>
      </c>
      <c r="BX98" t="str">
        <f t="shared" si="153"/>
        <v/>
      </c>
      <c r="BY98" t="str">
        <f t="shared" si="154"/>
        <v/>
      </c>
      <c r="BZ98" s="28"/>
      <c r="CA98" t="str">
        <f t="shared" si="155"/>
        <v/>
      </c>
      <c r="CB98" s="20" t="str">
        <f t="shared" si="156"/>
        <v/>
      </c>
      <c r="CC98" s="21" t="str">
        <f t="shared" si="157"/>
        <v/>
      </c>
      <c r="CD98" s="21" t="str">
        <f t="shared" si="158"/>
        <v/>
      </c>
      <c r="CE98" s="21" t="str">
        <f t="shared" si="159"/>
        <v/>
      </c>
      <c r="CF98" s="27"/>
      <c r="CI98" s="3">
        <v>95</v>
      </c>
      <c r="CJ98" s="3" t="e">
        <f t="shared" si="106"/>
        <v>#NUM!</v>
      </c>
      <c r="CK98" s="3" t="e">
        <f t="shared" si="107"/>
        <v>#NUM!</v>
      </c>
      <c r="CL98" s="3" t="e">
        <f t="shared" si="108"/>
        <v>#NUM!</v>
      </c>
      <c r="CM98" s="3" t="e">
        <f>VLOOKUP(CJ98,Anmeldung!$A$5:$E$204,5,FALSE)</f>
        <v>#NUM!</v>
      </c>
      <c r="CO98" s="63" t="e">
        <f>VLOOKUP(CJ98,Anmeldung!$A$5:$E$204,5,FALSE)</f>
        <v>#NUM!</v>
      </c>
      <c r="CP98" s="3" t="e">
        <f t="shared" si="160"/>
        <v>#NUM!</v>
      </c>
      <c r="CQ98" s="64" t="str">
        <f t="shared" si="161"/>
        <v/>
      </c>
      <c r="CR98" s="65" t="str">
        <f t="shared" si="162"/>
        <v/>
      </c>
      <c r="CS98">
        <f t="shared" si="109"/>
        <v>95</v>
      </c>
      <c r="CT98" t="str">
        <f t="shared" si="163"/>
        <v/>
      </c>
      <c r="CU98" t="str">
        <f t="shared" si="164"/>
        <v/>
      </c>
      <c r="CV98" t="str">
        <f t="shared" si="174"/>
        <v/>
      </c>
      <c r="CW98" t="str">
        <f t="shared" si="165"/>
        <v/>
      </c>
      <c r="CZ98" s="3">
        <v>95</v>
      </c>
      <c r="DA98" s="3" t="str">
        <f t="shared" si="166"/>
        <v/>
      </c>
      <c r="DB98" s="3" t="str">
        <f t="shared" si="167"/>
        <v/>
      </c>
      <c r="DC98" s="3" t="str">
        <f t="shared" si="168"/>
        <v/>
      </c>
      <c r="DF98" s="3">
        <v>95</v>
      </c>
      <c r="DG98" s="3" t="str">
        <f t="shared" si="169"/>
        <v/>
      </c>
      <c r="DH98" s="3" t="str">
        <f t="shared" si="170"/>
        <v/>
      </c>
      <c r="DI98" s="3" t="str">
        <f t="shared" si="171"/>
        <v/>
      </c>
    </row>
    <row r="99" spans="1:113" x14ac:dyDescent="0.3">
      <c r="A99">
        <f t="shared" si="110"/>
        <v>0</v>
      </c>
      <c r="B99">
        <f t="shared" si="111"/>
        <v>0</v>
      </c>
      <c r="C99">
        <f t="shared" si="112"/>
        <v>0</v>
      </c>
      <c r="D99">
        <f t="shared" si="113"/>
        <v>0</v>
      </c>
      <c r="E99">
        <f t="shared" si="114"/>
        <v>0</v>
      </c>
      <c r="F99">
        <f t="shared" si="115"/>
        <v>0</v>
      </c>
      <c r="G99">
        <f t="shared" si="116"/>
        <v>0</v>
      </c>
      <c r="H99">
        <f t="shared" si="117"/>
        <v>0</v>
      </c>
      <c r="I99">
        <f t="shared" si="118"/>
        <v>0</v>
      </c>
      <c r="J99">
        <f t="shared" si="119"/>
        <v>0</v>
      </c>
      <c r="M99" s="3" t="str">
        <f t="shared" si="120"/>
        <v/>
      </c>
      <c r="N99" s="3" t="str">
        <f t="shared" si="121"/>
        <v/>
      </c>
      <c r="O99" s="3" t="str">
        <f t="shared" si="122"/>
        <v/>
      </c>
      <c r="P99" s="3" t="str">
        <f t="shared" si="123"/>
        <v/>
      </c>
      <c r="Q99" s="3" t="str">
        <f t="shared" si="124"/>
        <v/>
      </c>
      <c r="R99" s="3" t="str">
        <f t="shared" si="125"/>
        <v/>
      </c>
      <c r="S99" s="3" t="str">
        <f t="shared" si="126"/>
        <v/>
      </c>
      <c r="T99" s="3" t="str">
        <f t="shared" si="127"/>
        <v/>
      </c>
      <c r="U99" s="3" t="str">
        <f t="shared" si="128"/>
        <v/>
      </c>
      <c r="V99" s="3" t="str">
        <f t="shared" si="129"/>
        <v/>
      </c>
      <c r="Z99" s="20" t="str">
        <f>Qualifikation!AD100</f>
        <v/>
      </c>
      <c r="AA99" s="21" t="str">
        <f>Qualifikation!AE100</f>
        <v/>
      </c>
      <c r="AB99" s="21" t="str">
        <f>Qualifikation!AF100</f>
        <v/>
      </c>
      <c r="AC99" s="21" t="str">
        <f>Qualifikation!AG100</f>
        <v/>
      </c>
      <c r="AD99" s="27"/>
      <c r="AE99" t="str">
        <f>IFERROR(VLOOKUP(1000,$A99:Z99,26,FALSE),"")</f>
        <v/>
      </c>
      <c r="AF99" s="20" t="str">
        <f t="shared" si="95"/>
        <v/>
      </c>
      <c r="AG99" s="21" t="str">
        <f t="shared" si="130"/>
        <v/>
      </c>
      <c r="AH99" s="21" t="str">
        <f t="shared" si="96"/>
        <v/>
      </c>
      <c r="AI99" s="21" t="str">
        <f t="shared" si="131"/>
        <v/>
      </c>
      <c r="AJ99" s="27"/>
      <c r="AK99" t="str">
        <f>IFERROR(VLOOKUP(1000,$B99:AF99,31,FALSE),"")</f>
        <v/>
      </c>
      <c r="AL99" s="20" t="str">
        <f t="shared" si="97"/>
        <v/>
      </c>
      <c r="AM99" s="21" t="str">
        <f t="shared" si="132"/>
        <v/>
      </c>
      <c r="AN99" s="21" t="str">
        <f t="shared" si="98"/>
        <v/>
      </c>
      <c r="AO99" s="21" t="str">
        <f t="shared" si="133"/>
        <v/>
      </c>
      <c r="AP99" s="27"/>
      <c r="AQ99" t="str">
        <f t="shared" si="134"/>
        <v/>
      </c>
      <c r="AR99" s="20" t="str">
        <f t="shared" si="99"/>
        <v/>
      </c>
      <c r="AS99" s="21" t="str">
        <f t="shared" si="100"/>
        <v/>
      </c>
      <c r="AT99" s="21" t="str">
        <f t="shared" si="101"/>
        <v/>
      </c>
      <c r="AU99" s="21" t="str">
        <f t="shared" si="172"/>
        <v/>
      </c>
      <c r="AV99" s="27"/>
      <c r="AW99" t="str">
        <f t="shared" si="135"/>
        <v/>
      </c>
      <c r="AX99" t="str">
        <f t="shared" si="136"/>
        <v/>
      </c>
      <c r="AY99" t="str">
        <f t="shared" si="137"/>
        <v/>
      </c>
      <c r="AZ99" t="str">
        <f t="shared" si="138"/>
        <v/>
      </c>
      <c r="BA99" t="str">
        <f t="shared" si="173"/>
        <v/>
      </c>
      <c r="BB99" s="28"/>
      <c r="BC99" t="str">
        <f t="shared" si="139"/>
        <v/>
      </c>
      <c r="BD99" s="20" t="str">
        <f t="shared" si="102"/>
        <v/>
      </c>
      <c r="BE99" s="21" t="str">
        <f t="shared" si="140"/>
        <v/>
      </c>
      <c r="BF99" s="21" t="str">
        <f t="shared" si="141"/>
        <v/>
      </c>
      <c r="BG99" s="21" t="str">
        <f t="shared" si="142"/>
        <v/>
      </c>
      <c r="BH99" s="27"/>
      <c r="BI99" t="str">
        <f t="shared" si="143"/>
        <v/>
      </c>
      <c r="BJ99" t="str">
        <f t="shared" si="103"/>
        <v/>
      </c>
      <c r="BK99" t="str">
        <f t="shared" si="144"/>
        <v/>
      </c>
      <c r="BL99" t="str">
        <f t="shared" si="145"/>
        <v/>
      </c>
      <c r="BM99" t="str">
        <f t="shared" si="146"/>
        <v/>
      </c>
      <c r="BN99" s="28"/>
      <c r="BO99" t="str">
        <f t="shared" si="147"/>
        <v/>
      </c>
      <c r="BP99" s="20" t="str">
        <f t="shared" si="104"/>
        <v/>
      </c>
      <c r="BQ99" s="21" t="str">
        <f t="shared" si="148"/>
        <v/>
      </c>
      <c r="BR99" s="21" t="str">
        <f t="shared" si="149"/>
        <v/>
      </c>
      <c r="BS99" s="21" t="str">
        <f t="shared" si="150"/>
        <v/>
      </c>
      <c r="BT99" s="27"/>
      <c r="BU99" t="str">
        <f t="shared" si="151"/>
        <v/>
      </c>
      <c r="BV99" t="str">
        <f t="shared" si="105"/>
        <v/>
      </c>
      <c r="BW99" t="str">
        <f t="shared" si="152"/>
        <v/>
      </c>
      <c r="BX99" t="str">
        <f t="shared" si="153"/>
        <v/>
      </c>
      <c r="BY99" t="str">
        <f t="shared" si="154"/>
        <v/>
      </c>
      <c r="BZ99" s="28"/>
      <c r="CA99" t="str">
        <f t="shared" si="155"/>
        <v/>
      </c>
      <c r="CB99" s="20" t="str">
        <f t="shared" si="156"/>
        <v/>
      </c>
      <c r="CC99" s="21" t="str">
        <f t="shared" si="157"/>
        <v/>
      </c>
      <c r="CD99" s="21" t="str">
        <f t="shared" si="158"/>
        <v/>
      </c>
      <c r="CE99" s="21" t="str">
        <f t="shared" si="159"/>
        <v/>
      </c>
      <c r="CF99" s="27"/>
      <c r="CI99" s="3">
        <v>96</v>
      </c>
      <c r="CJ99" s="3" t="e">
        <f t="shared" si="106"/>
        <v>#NUM!</v>
      </c>
      <c r="CK99" s="3" t="e">
        <f t="shared" si="107"/>
        <v>#NUM!</v>
      </c>
      <c r="CL99" s="3" t="e">
        <f t="shared" si="108"/>
        <v>#NUM!</v>
      </c>
      <c r="CM99" s="3" t="e">
        <f>VLOOKUP(CJ99,Anmeldung!$A$5:$E$204,5,FALSE)</f>
        <v>#NUM!</v>
      </c>
      <c r="CO99" s="63" t="e">
        <f>VLOOKUP(CJ99,Anmeldung!$A$5:$E$204,5,FALSE)</f>
        <v>#NUM!</v>
      </c>
      <c r="CP99" s="3" t="e">
        <f t="shared" si="160"/>
        <v>#NUM!</v>
      </c>
      <c r="CQ99" s="64" t="str">
        <f t="shared" si="161"/>
        <v/>
      </c>
      <c r="CR99" s="65" t="str">
        <f t="shared" si="162"/>
        <v/>
      </c>
      <c r="CS99">
        <f t="shared" si="109"/>
        <v>96</v>
      </c>
      <c r="CT99" t="str">
        <f t="shared" si="163"/>
        <v/>
      </c>
      <c r="CU99" t="str">
        <f t="shared" si="164"/>
        <v/>
      </c>
      <c r="CV99" t="str">
        <f t="shared" si="174"/>
        <v/>
      </c>
      <c r="CW99" t="str">
        <f t="shared" si="165"/>
        <v/>
      </c>
      <c r="CZ99" s="3">
        <v>96</v>
      </c>
      <c r="DA99" s="3" t="str">
        <f t="shared" si="166"/>
        <v/>
      </c>
      <c r="DB99" s="3" t="str">
        <f t="shared" si="167"/>
        <v/>
      </c>
      <c r="DC99" s="3" t="str">
        <f t="shared" si="168"/>
        <v/>
      </c>
      <c r="DF99" s="3">
        <v>96</v>
      </c>
      <c r="DG99" s="3" t="str">
        <f t="shared" si="169"/>
        <v/>
      </c>
      <c r="DH99" s="3" t="str">
        <f t="shared" si="170"/>
        <v/>
      </c>
      <c r="DI99" s="3" t="str">
        <f t="shared" si="171"/>
        <v/>
      </c>
    </row>
    <row r="100" spans="1:113" x14ac:dyDescent="0.3">
      <c r="A100">
        <f t="shared" si="110"/>
        <v>0</v>
      </c>
      <c r="B100">
        <f t="shared" si="111"/>
        <v>0</v>
      </c>
      <c r="C100">
        <f t="shared" si="112"/>
        <v>0</v>
      </c>
      <c r="D100">
        <f t="shared" si="113"/>
        <v>0</v>
      </c>
      <c r="E100">
        <f t="shared" si="114"/>
        <v>0</v>
      </c>
      <c r="F100">
        <f t="shared" si="115"/>
        <v>0</v>
      </c>
      <c r="G100">
        <f t="shared" si="116"/>
        <v>0</v>
      </c>
      <c r="H100">
        <f t="shared" si="117"/>
        <v>0</v>
      </c>
      <c r="I100">
        <f t="shared" si="118"/>
        <v>0</v>
      </c>
      <c r="J100">
        <f t="shared" si="119"/>
        <v>0</v>
      </c>
      <c r="M100" s="3" t="str">
        <f t="shared" si="120"/>
        <v/>
      </c>
      <c r="N100" s="3" t="str">
        <f t="shared" si="121"/>
        <v/>
      </c>
      <c r="O100" s="3" t="str">
        <f t="shared" si="122"/>
        <v/>
      </c>
      <c r="P100" s="3" t="str">
        <f t="shared" si="123"/>
        <v/>
      </c>
      <c r="Q100" s="3" t="str">
        <f t="shared" si="124"/>
        <v/>
      </c>
      <c r="R100" s="3" t="str">
        <f t="shared" si="125"/>
        <v/>
      </c>
      <c r="S100" s="3" t="str">
        <f t="shared" si="126"/>
        <v/>
      </c>
      <c r="T100" s="3" t="str">
        <f t="shared" si="127"/>
        <v/>
      </c>
      <c r="U100" s="3" t="str">
        <f t="shared" si="128"/>
        <v/>
      </c>
      <c r="V100" s="3" t="str">
        <f t="shared" si="129"/>
        <v/>
      </c>
      <c r="Z100" s="20" t="str">
        <f>Qualifikation!AD101</f>
        <v/>
      </c>
      <c r="AA100" s="21" t="str">
        <f>Qualifikation!AE101</f>
        <v/>
      </c>
      <c r="AB100" s="21" t="str">
        <f>Qualifikation!AF101</f>
        <v/>
      </c>
      <c r="AC100" s="21" t="str">
        <f>Qualifikation!AG101</f>
        <v/>
      </c>
      <c r="AD100" s="27"/>
      <c r="AE100" t="str">
        <f>IFERROR(VLOOKUP(1000,$A100:Z100,26,FALSE),"")</f>
        <v/>
      </c>
      <c r="AF100" s="20" t="str">
        <f t="shared" ref="AF100:AF131" si="175">IFERROR(SMALL(AE$4:AE$203,ROW(H97)),"")</f>
        <v/>
      </c>
      <c r="AG100" s="21" t="str">
        <f t="shared" si="130"/>
        <v/>
      </c>
      <c r="AH100" s="21" t="str">
        <f t="shared" ref="AH100:AH131" si="176">IF(AF100="","",(VLOOKUP(AF100,$Z$4:$AB$203,3,FALSE)))</f>
        <v/>
      </c>
      <c r="AI100" s="21" t="str">
        <f t="shared" si="131"/>
        <v/>
      </c>
      <c r="AJ100" s="27"/>
      <c r="AK100" t="str">
        <f>IFERROR(VLOOKUP(1000,$B100:AF100,31,FALSE),"")</f>
        <v/>
      </c>
      <c r="AL100" s="20" t="str">
        <f t="shared" ref="AL100:AL131" si="177">IFERROR(SMALL(AK$4:AK$203,ROW(M97)),"")</f>
        <v/>
      </c>
      <c r="AM100" s="21" t="str">
        <f t="shared" si="132"/>
        <v/>
      </c>
      <c r="AN100" s="21" t="str">
        <f t="shared" ref="AN100:AN131" si="178">IF(AL100="","",(VLOOKUP(AL100,$Z$4:$AB$203,3,FALSE)))</f>
        <v/>
      </c>
      <c r="AO100" s="21" t="str">
        <f t="shared" si="133"/>
        <v/>
      </c>
      <c r="AP100" s="27"/>
      <c r="AQ100" t="str">
        <f t="shared" si="134"/>
        <v/>
      </c>
      <c r="AR100" s="20" t="str">
        <f t="shared" ref="AR100:AR131" si="179">IFERROR(SMALL(AQ$4:AQ$203,ROW(M97)),"")</f>
        <v/>
      </c>
      <c r="AS100" s="21" t="str">
        <f t="shared" ref="AS100:AS131" si="180">IF(AR100="","",(VLOOKUP(AR100,AL100:AM299,2,FALSE)))</f>
        <v/>
      </c>
      <c r="AT100" s="21" t="str">
        <f t="shared" ref="AT100:AT131" si="181">IF(AR100="","",(VLOOKUP(AR100,AL100:AN299,3,FALSE)))</f>
        <v/>
      </c>
      <c r="AU100" s="21" t="str">
        <f t="shared" si="172"/>
        <v/>
      </c>
      <c r="AV100" s="27"/>
      <c r="AW100" t="str">
        <f t="shared" si="135"/>
        <v/>
      </c>
      <c r="AX100" t="str">
        <f t="shared" si="136"/>
        <v/>
      </c>
      <c r="AY100" t="str">
        <f t="shared" si="137"/>
        <v/>
      </c>
      <c r="AZ100" t="str">
        <f t="shared" si="138"/>
        <v/>
      </c>
      <c r="BA100" t="str">
        <f t="shared" si="173"/>
        <v/>
      </c>
      <c r="BB100" s="28"/>
      <c r="BC100" t="str">
        <f t="shared" si="139"/>
        <v/>
      </c>
      <c r="BD100" s="20" t="str">
        <f t="shared" ref="BD100:BD131" si="182">IFERROR(SMALL(BC$4:BC$203,ROW(W97)),"")</f>
        <v/>
      </c>
      <c r="BE100" s="21" t="str">
        <f t="shared" si="140"/>
        <v/>
      </c>
      <c r="BF100" s="21" t="str">
        <f t="shared" si="141"/>
        <v/>
      </c>
      <c r="BG100" s="21" t="str">
        <f t="shared" si="142"/>
        <v/>
      </c>
      <c r="BH100" s="27"/>
      <c r="BI100" t="str">
        <f t="shared" si="143"/>
        <v/>
      </c>
      <c r="BJ100" t="str">
        <f t="shared" ref="BJ100:BJ131" si="183">IFERROR(SMALL(BI$4:BI$203,ROW(AB97)),"")</f>
        <v/>
      </c>
      <c r="BK100" t="str">
        <f t="shared" si="144"/>
        <v/>
      </c>
      <c r="BL100" t="str">
        <f t="shared" si="145"/>
        <v/>
      </c>
      <c r="BM100" t="str">
        <f t="shared" si="146"/>
        <v/>
      </c>
      <c r="BN100" s="28"/>
      <c r="BO100" t="str">
        <f t="shared" si="147"/>
        <v/>
      </c>
      <c r="BP100" s="20" t="str">
        <f t="shared" ref="BP100:BP131" si="184">IFERROR(SMALL(BO$4:BO$203,ROW(AH97)),"")</f>
        <v/>
      </c>
      <c r="BQ100" s="21" t="str">
        <f t="shared" si="148"/>
        <v/>
      </c>
      <c r="BR100" s="21" t="str">
        <f t="shared" si="149"/>
        <v/>
      </c>
      <c r="BS100" s="21" t="str">
        <f t="shared" si="150"/>
        <v/>
      </c>
      <c r="BT100" s="27"/>
      <c r="BU100" t="str">
        <f t="shared" si="151"/>
        <v/>
      </c>
      <c r="BV100" t="str">
        <f t="shared" ref="BV100:BV131" si="185">IFERROR(SMALL(BU$4:BU$203,ROW(AN97)),"")</f>
        <v/>
      </c>
      <c r="BW100" t="str">
        <f t="shared" si="152"/>
        <v/>
      </c>
      <c r="BX100" t="str">
        <f t="shared" si="153"/>
        <v/>
      </c>
      <c r="BY100" t="str">
        <f t="shared" si="154"/>
        <v/>
      </c>
      <c r="BZ100" s="28"/>
      <c r="CA100" t="str">
        <f t="shared" si="155"/>
        <v/>
      </c>
      <c r="CB100" s="20" t="str">
        <f t="shared" si="156"/>
        <v/>
      </c>
      <c r="CC100" s="21" t="str">
        <f t="shared" si="157"/>
        <v/>
      </c>
      <c r="CD100" s="21" t="str">
        <f t="shared" si="158"/>
        <v/>
      </c>
      <c r="CE100" s="21" t="str">
        <f t="shared" si="159"/>
        <v/>
      </c>
      <c r="CF100" s="27"/>
      <c r="CI100" s="3">
        <v>97</v>
      </c>
      <c r="CJ100" s="3" t="e">
        <f t="shared" ref="CJ100:CJ131" si="186">Y301</f>
        <v>#NUM!</v>
      </c>
      <c r="CK100" s="3" t="e">
        <f t="shared" ref="CK100:CK131" si="187">VLOOKUP(CJ100,$Z$4:$AB$203,2,FALSE)</f>
        <v>#NUM!</v>
      </c>
      <c r="CL100" s="3" t="e">
        <f t="shared" ref="CL100:CL131" si="188">VLOOKUP(CJ100,$Z$4:$AB$203,3,FALSE)</f>
        <v>#NUM!</v>
      </c>
      <c r="CM100" s="3" t="e">
        <f>VLOOKUP(CJ100,Anmeldung!$A$5:$E$204,5,FALSE)</f>
        <v>#NUM!</v>
      </c>
      <c r="CO100" s="63" t="e">
        <f>VLOOKUP(CJ100,Anmeldung!$A$5:$E$204,5,FALSE)</f>
        <v>#NUM!</v>
      </c>
      <c r="CP100" s="3" t="e">
        <f t="shared" si="160"/>
        <v>#NUM!</v>
      </c>
      <c r="CQ100" s="64" t="str">
        <f t="shared" si="161"/>
        <v/>
      </c>
      <c r="CR100" s="65" t="str">
        <f t="shared" si="162"/>
        <v/>
      </c>
      <c r="CS100">
        <f t="shared" ref="CS100:CS131" si="189">CI100</f>
        <v>97</v>
      </c>
      <c r="CT100" t="str">
        <f t="shared" si="163"/>
        <v/>
      </c>
      <c r="CU100" t="str">
        <f t="shared" si="164"/>
        <v/>
      </c>
      <c r="CV100" t="str">
        <f t="shared" si="174"/>
        <v/>
      </c>
      <c r="CW100" t="str">
        <f t="shared" si="165"/>
        <v/>
      </c>
      <c r="CZ100" s="3">
        <v>97</v>
      </c>
      <c r="DA100" s="3" t="str">
        <f t="shared" si="166"/>
        <v/>
      </c>
      <c r="DB100" s="3" t="str">
        <f t="shared" si="167"/>
        <v/>
      </c>
      <c r="DC100" s="3" t="str">
        <f t="shared" si="168"/>
        <v/>
      </c>
      <c r="DF100" s="3">
        <v>97</v>
      </c>
      <c r="DG100" s="3" t="str">
        <f t="shared" si="169"/>
        <v/>
      </c>
      <c r="DH100" s="3" t="str">
        <f t="shared" si="170"/>
        <v/>
      </c>
      <c r="DI100" s="3" t="str">
        <f t="shared" si="171"/>
        <v/>
      </c>
    </row>
    <row r="101" spans="1:113" x14ac:dyDescent="0.3">
      <c r="A101">
        <f t="shared" si="110"/>
        <v>0</v>
      </c>
      <c r="B101">
        <f t="shared" si="111"/>
        <v>0</v>
      </c>
      <c r="C101">
        <f t="shared" si="112"/>
        <v>0</v>
      </c>
      <c r="D101">
        <f t="shared" si="113"/>
        <v>0</v>
      </c>
      <c r="E101">
        <f t="shared" si="114"/>
        <v>0</v>
      </c>
      <c r="F101">
        <f t="shared" si="115"/>
        <v>0</v>
      </c>
      <c r="G101">
        <f t="shared" si="116"/>
        <v>0</v>
      </c>
      <c r="H101">
        <f t="shared" si="117"/>
        <v>0</v>
      </c>
      <c r="I101">
        <f t="shared" si="118"/>
        <v>0</v>
      </c>
      <c r="J101">
        <f t="shared" si="119"/>
        <v>0</v>
      </c>
      <c r="M101" s="3" t="str">
        <f t="shared" si="120"/>
        <v/>
      </c>
      <c r="N101" s="3" t="str">
        <f t="shared" si="121"/>
        <v/>
      </c>
      <c r="O101" s="3" t="str">
        <f t="shared" si="122"/>
        <v/>
      </c>
      <c r="P101" s="3" t="str">
        <f t="shared" si="123"/>
        <v/>
      </c>
      <c r="Q101" s="3" t="str">
        <f t="shared" si="124"/>
        <v/>
      </c>
      <c r="R101" s="3" t="str">
        <f t="shared" si="125"/>
        <v/>
      </c>
      <c r="S101" s="3" t="str">
        <f t="shared" si="126"/>
        <v/>
      </c>
      <c r="T101" s="3" t="str">
        <f t="shared" si="127"/>
        <v/>
      </c>
      <c r="U101" s="3" t="str">
        <f t="shared" si="128"/>
        <v/>
      </c>
      <c r="V101" s="3" t="str">
        <f t="shared" si="129"/>
        <v/>
      </c>
      <c r="Z101" s="20" t="str">
        <f>Qualifikation!AD102</f>
        <v/>
      </c>
      <c r="AA101" s="21" t="str">
        <f>Qualifikation!AE102</f>
        <v/>
      </c>
      <c r="AB101" s="21" t="str">
        <f>Qualifikation!AF102</f>
        <v/>
      </c>
      <c r="AC101" s="21" t="str">
        <f>Qualifikation!AG102</f>
        <v/>
      </c>
      <c r="AD101" s="27"/>
      <c r="AE101" t="str">
        <f>IFERROR(VLOOKUP(1000,$A101:Z101,26,FALSE),"")</f>
        <v/>
      </c>
      <c r="AF101" s="20" t="str">
        <f t="shared" si="175"/>
        <v/>
      </c>
      <c r="AG101" s="21" t="str">
        <f t="shared" si="130"/>
        <v/>
      </c>
      <c r="AH101" s="21" t="str">
        <f t="shared" si="176"/>
        <v/>
      </c>
      <c r="AI101" s="21" t="str">
        <f t="shared" si="131"/>
        <v/>
      </c>
      <c r="AJ101" s="27"/>
      <c r="AK101" t="str">
        <f>IFERROR(VLOOKUP(1000,$B101:AF101,31,FALSE),"")</f>
        <v/>
      </c>
      <c r="AL101" s="20" t="str">
        <f t="shared" si="177"/>
        <v/>
      </c>
      <c r="AM101" s="21" t="str">
        <f t="shared" si="132"/>
        <v/>
      </c>
      <c r="AN101" s="21" t="str">
        <f t="shared" si="178"/>
        <v/>
      </c>
      <c r="AO101" s="21" t="str">
        <f t="shared" si="133"/>
        <v/>
      </c>
      <c r="AP101" s="27"/>
      <c r="AQ101" t="str">
        <f t="shared" si="134"/>
        <v/>
      </c>
      <c r="AR101" s="20" t="str">
        <f t="shared" si="179"/>
        <v/>
      </c>
      <c r="AS101" s="21" t="str">
        <f t="shared" si="180"/>
        <v/>
      </c>
      <c r="AT101" s="21" t="str">
        <f t="shared" si="181"/>
        <v/>
      </c>
      <c r="AU101" s="21" t="str">
        <f t="shared" si="172"/>
        <v/>
      </c>
      <c r="AV101" s="27"/>
      <c r="AW101" t="str">
        <f t="shared" si="135"/>
        <v/>
      </c>
      <c r="AX101" t="str">
        <f t="shared" si="136"/>
        <v/>
      </c>
      <c r="AY101" t="str">
        <f t="shared" si="137"/>
        <v/>
      </c>
      <c r="AZ101" t="str">
        <f t="shared" si="138"/>
        <v/>
      </c>
      <c r="BA101" t="str">
        <f t="shared" si="173"/>
        <v/>
      </c>
      <c r="BB101" s="28"/>
      <c r="BC101" t="str">
        <f t="shared" si="139"/>
        <v/>
      </c>
      <c r="BD101" s="20" t="str">
        <f t="shared" si="182"/>
        <v/>
      </c>
      <c r="BE101" s="21" t="str">
        <f t="shared" si="140"/>
        <v/>
      </c>
      <c r="BF101" s="21" t="str">
        <f t="shared" si="141"/>
        <v/>
      </c>
      <c r="BG101" s="21" t="str">
        <f t="shared" si="142"/>
        <v/>
      </c>
      <c r="BH101" s="27"/>
      <c r="BI101" t="str">
        <f t="shared" si="143"/>
        <v/>
      </c>
      <c r="BJ101" t="str">
        <f t="shared" si="183"/>
        <v/>
      </c>
      <c r="BK101" t="str">
        <f t="shared" si="144"/>
        <v/>
      </c>
      <c r="BL101" t="str">
        <f t="shared" si="145"/>
        <v/>
      </c>
      <c r="BM101" t="str">
        <f t="shared" si="146"/>
        <v/>
      </c>
      <c r="BN101" s="28"/>
      <c r="BO101" t="str">
        <f t="shared" si="147"/>
        <v/>
      </c>
      <c r="BP101" s="20" t="str">
        <f t="shared" si="184"/>
        <v/>
      </c>
      <c r="BQ101" s="21" t="str">
        <f t="shared" si="148"/>
        <v/>
      </c>
      <c r="BR101" s="21" t="str">
        <f t="shared" si="149"/>
        <v/>
      </c>
      <c r="BS101" s="21" t="str">
        <f t="shared" si="150"/>
        <v/>
      </c>
      <c r="BT101" s="27"/>
      <c r="BU101" t="str">
        <f t="shared" si="151"/>
        <v/>
      </c>
      <c r="BV101" t="str">
        <f t="shared" si="185"/>
        <v/>
      </c>
      <c r="BW101" t="str">
        <f t="shared" si="152"/>
        <v/>
      </c>
      <c r="BX101" t="str">
        <f t="shared" si="153"/>
        <v/>
      </c>
      <c r="BY101" t="str">
        <f t="shared" si="154"/>
        <v/>
      </c>
      <c r="BZ101" s="28"/>
      <c r="CA101" t="str">
        <f t="shared" si="155"/>
        <v/>
      </c>
      <c r="CB101" s="20" t="str">
        <f t="shared" si="156"/>
        <v/>
      </c>
      <c r="CC101" s="21" t="str">
        <f t="shared" si="157"/>
        <v/>
      </c>
      <c r="CD101" s="21" t="str">
        <f t="shared" si="158"/>
        <v/>
      </c>
      <c r="CE101" s="21" t="str">
        <f t="shared" si="159"/>
        <v/>
      </c>
      <c r="CF101" s="27"/>
      <c r="CI101" s="3">
        <v>98</v>
      </c>
      <c r="CJ101" s="3" t="e">
        <f t="shared" si="186"/>
        <v>#NUM!</v>
      </c>
      <c r="CK101" s="3" t="e">
        <f t="shared" si="187"/>
        <v>#NUM!</v>
      </c>
      <c r="CL101" s="3" t="e">
        <f t="shared" si="188"/>
        <v>#NUM!</v>
      </c>
      <c r="CM101" s="3" t="e">
        <f>VLOOKUP(CJ101,Anmeldung!$A$5:$E$204,5,FALSE)</f>
        <v>#NUM!</v>
      </c>
      <c r="CO101" s="63" t="e">
        <f>VLOOKUP(CJ101,Anmeldung!$A$5:$E$204,5,FALSE)</f>
        <v>#NUM!</v>
      </c>
      <c r="CP101" s="3" t="e">
        <f t="shared" si="160"/>
        <v>#NUM!</v>
      </c>
      <c r="CQ101" s="64" t="str">
        <f t="shared" si="161"/>
        <v/>
      </c>
      <c r="CR101" s="65" t="str">
        <f t="shared" si="162"/>
        <v/>
      </c>
      <c r="CS101">
        <f t="shared" si="189"/>
        <v>98</v>
      </c>
      <c r="CT101" t="str">
        <f t="shared" si="163"/>
        <v/>
      </c>
      <c r="CU101" t="str">
        <f t="shared" si="164"/>
        <v/>
      </c>
      <c r="CV101" t="str">
        <f t="shared" si="174"/>
        <v/>
      </c>
      <c r="CW101" t="str">
        <f t="shared" si="165"/>
        <v/>
      </c>
      <c r="CZ101" s="3">
        <v>98</v>
      </c>
      <c r="DA101" s="3" t="str">
        <f t="shared" si="166"/>
        <v/>
      </c>
      <c r="DB101" s="3" t="str">
        <f t="shared" si="167"/>
        <v/>
      </c>
      <c r="DC101" s="3" t="str">
        <f t="shared" si="168"/>
        <v/>
      </c>
      <c r="DF101" s="3">
        <v>98</v>
      </c>
      <c r="DG101" s="3" t="str">
        <f t="shared" si="169"/>
        <v/>
      </c>
      <c r="DH101" s="3" t="str">
        <f t="shared" si="170"/>
        <v/>
      </c>
      <c r="DI101" s="3" t="str">
        <f t="shared" si="171"/>
        <v/>
      </c>
    </row>
    <row r="102" spans="1:113" x14ac:dyDescent="0.3">
      <c r="A102">
        <f t="shared" si="110"/>
        <v>0</v>
      </c>
      <c r="B102">
        <f t="shared" si="111"/>
        <v>0</v>
      </c>
      <c r="C102">
        <f t="shared" si="112"/>
        <v>0</v>
      </c>
      <c r="D102">
        <f t="shared" si="113"/>
        <v>0</v>
      </c>
      <c r="E102">
        <f t="shared" si="114"/>
        <v>0</v>
      </c>
      <c r="F102">
        <f t="shared" si="115"/>
        <v>0</v>
      </c>
      <c r="G102">
        <f t="shared" si="116"/>
        <v>0</v>
      </c>
      <c r="H102">
        <f t="shared" si="117"/>
        <v>0</v>
      </c>
      <c r="I102">
        <f t="shared" si="118"/>
        <v>0</v>
      </c>
      <c r="J102">
        <f t="shared" si="119"/>
        <v>0</v>
      </c>
      <c r="M102" s="3" t="str">
        <f t="shared" si="120"/>
        <v/>
      </c>
      <c r="N102" s="3" t="str">
        <f t="shared" si="121"/>
        <v/>
      </c>
      <c r="O102" s="3" t="str">
        <f t="shared" si="122"/>
        <v/>
      </c>
      <c r="P102" s="3" t="str">
        <f t="shared" si="123"/>
        <v/>
      </c>
      <c r="Q102" s="3" t="str">
        <f t="shared" si="124"/>
        <v/>
      </c>
      <c r="R102" s="3" t="str">
        <f t="shared" si="125"/>
        <v/>
      </c>
      <c r="S102" s="3" t="str">
        <f t="shared" si="126"/>
        <v/>
      </c>
      <c r="T102" s="3" t="str">
        <f t="shared" si="127"/>
        <v/>
      </c>
      <c r="U102" s="3" t="str">
        <f t="shared" si="128"/>
        <v/>
      </c>
      <c r="V102" s="3" t="str">
        <f t="shared" si="129"/>
        <v/>
      </c>
      <c r="Z102" s="20" t="str">
        <f>Qualifikation!AD103</f>
        <v/>
      </c>
      <c r="AA102" s="21" t="str">
        <f>Qualifikation!AE103</f>
        <v/>
      </c>
      <c r="AB102" s="21" t="str">
        <f>Qualifikation!AF103</f>
        <v/>
      </c>
      <c r="AC102" s="21" t="str">
        <f>Qualifikation!AG103</f>
        <v/>
      </c>
      <c r="AD102" s="27"/>
      <c r="AE102" t="str">
        <f>IFERROR(VLOOKUP(1000,$A102:Z102,26,FALSE),"")</f>
        <v/>
      </c>
      <c r="AF102" s="20" t="str">
        <f t="shared" si="175"/>
        <v/>
      </c>
      <c r="AG102" s="21" t="str">
        <f t="shared" si="130"/>
        <v/>
      </c>
      <c r="AH102" s="21" t="str">
        <f t="shared" si="176"/>
        <v/>
      </c>
      <c r="AI102" s="21" t="str">
        <f t="shared" si="131"/>
        <v/>
      </c>
      <c r="AJ102" s="27"/>
      <c r="AK102" t="str">
        <f>IFERROR(VLOOKUP(1000,$B102:AF102,31,FALSE),"")</f>
        <v/>
      </c>
      <c r="AL102" s="20" t="str">
        <f t="shared" si="177"/>
        <v/>
      </c>
      <c r="AM102" s="21" t="str">
        <f t="shared" si="132"/>
        <v/>
      </c>
      <c r="AN102" s="21" t="str">
        <f t="shared" si="178"/>
        <v/>
      </c>
      <c r="AO102" s="21" t="str">
        <f t="shared" si="133"/>
        <v/>
      </c>
      <c r="AP102" s="27"/>
      <c r="AQ102" t="str">
        <f t="shared" si="134"/>
        <v/>
      </c>
      <c r="AR102" s="20" t="str">
        <f t="shared" si="179"/>
        <v/>
      </c>
      <c r="AS102" s="21" t="str">
        <f t="shared" si="180"/>
        <v/>
      </c>
      <c r="AT102" s="21" t="str">
        <f t="shared" si="181"/>
        <v/>
      </c>
      <c r="AU102" s="21" t="str">
        <f t="shared" si="172"/>
        <v/>
      </c>
      <c r="AV102" s="27"/>
      <c r="AW102" t="str">
        <f t="shared" si="135"/>
        <v/>
      </c>
      <c r="AX102" t="str">
        <f t="shared" si="136"/>
        <v/>
      </c>
      <c r="AY102" t="str">
        <f t="shared" si="137"/>
        <v/>
      </c>
      <c r="AZ102" t="str">
        <f t="shared" si="138"/>
        <v/>
      </c>
      <c r="BA102" t="str">
        <f t="shared" si="173"/>
        <v/>
      </c>
      <c r="BB102" s="28"/>
      <c r="BC102" t="str">
        <f t="shared" si="139"/>
        <v/>
      </c>
      <c r="BD102" s="20" t="str">
        <f t="shared" si="182"/>
        <v/>
      </c>
      <c r="BE102" s="21" t="str">
        <f t="shared" si="140"/>
        <v/>
      </c>
      <c r="BF102" s="21" t="str">
        <f t="shared" si="141"/>
        <v/>
      </c>
      <c r="BG102" s="21" t="str">
        <f t="shared" si="142"/>
        <v/>
      </c>
      <c r="BH102" s="27"/>
      <c r="BI102" t="str">
        <f t="shared" si="143"/>
        <v/>
      </c>
      <c r="BJ102" t="str">
        <f t="shared" si="183"/>
        <v/>
      </c>
      <c r="BK102" t="str">
        <f t="shared" si="144"/>
        <v/>
      </c>
      <c r="BL102" t="str">
        <f t="shared" si="145"/>
        <v/>
      </c>
      <c r="BM102" t="str">
        <f t="shared" si="146"/>
        <v/>
      </c>
      <c r="BN102" s="28"/>
      <c r="BO102" t="str">
        <f t="shared" si="147"/>
        <v/>
      </c>
      <c r="BP102" s="20" t="str">
        <f t="shared" si="184"/>
        <v/>
      </c>
      <c r="BQ102" s="21" t="str">
        <f t="shared" si="148"/>
        <v/>
      </c>
      <c r="BR102" s="21" t="str">
        <f t="shared" si="149"/>
        <v/>
      </c>
      <c r="BS102" s="21" t="str">
        <f t="shared" si="150"/>
        <v/>
      </c>
      <c r="BT102" s="27"/>
      <c r="BU102" t="str">
        <f t="shared" si="151"/>
        <v/>
      </c>
      <c r="BV102" t="str">
        <f t="shared" si="185"/>
        <v/>
      </c>
      <c r="BW102" t="str">
        <f t="shared" si="152"/>
        <v/>
      </c>
      <c r="BX102" t="str">
        <f t="shared" si="153"/>
        <v/>
      </c>
      <c r="BY102" t="str">
        <f t="shared" si="154"/>
        <v/>
      </c>
      <c r="BZ102" s="28"/>
      <c r="CA102" t="str">
        <f t="shared" si="155"/>
        <v/>
      </c>
      <c r="CB102" s="20" t="str">
        <f t="shared" si="156"/>
        <v/>
      </c>
      <c r="CC102" s="21" t="str">
        <f t="shared" si="157"/>
        <v/>
      </c>
      <c r="CD102" s="21" t="str">
        <f t="shared" si="158"/>
        <v/>
      </c>
      <c r="CE102" s="21" t="str">
        <f t="shared" si="159"/>
        <v/>
      </c>
      <c r="CF102" s="27"/>
      <c r="CI102" s="3">
        <v>99</v>
      </c>
      <c r="CJ102" s="3" t="e">
        <f t="shared" si="186"/>
        <v>#NUM!</v>
      </c>
      <c r="CK102" s="3" t="e">
        <f t="shared" si="187"/>
        <v>#NUM!</v>
      </c>
      <c r="CL102" s="3" t="e">
        <f t="shared" si="188"/>
        <v>#NUM!</v>
      </c>
      <c r="CM102" s="3" t="e">
        <f>VLOOKUP(CJ102,Anmeldung!$A$5:$E$204,5,FALSE)</f>
        <v>#NUM!</v>
      </c>
      <c r="CO102" s="63" t="e">
        <f>VLOOKUP(CJ102,Anmeldung!$A$5:$E$204,5,FALSE)</f>
        <v>#NUM!</v>
      </c>
      <c r="CP102" s="3" t="e">
        <f t="shared" si="160"/>
        <v>#NUM!</v>
      </c>
      <c r="CQ102" s="64" t="str">
        <f t="shared" si="161"/>
        <v/>
      </c>
      <c r="CR102" s="65" t="str">
        <f t="shared" si="162"/>
        <v/>
      </c>
      <c r="CS102">
        <f t="shared" si="189"/>
        <v>99</v>
      </c>
      <c r="CT102" t="str">
        <f t="shared" si="163"/>
        <v/>
      </c>
      <c r="CU102" t="str">
        <f t="shared" si="164"/>
        <v/>
      </c>
      <c r="CV102" t="str">
        <f t="shared" si="174"/>
        <v/>
      </c>
      <c r="CW102" t="str">
        <f t="shared" si="165"/>
        <v/>
      </c>
      <c r="CZ102" s="3">
        <v>99</v>
      </c>
      <c r="DA102" s="3" t="str">
        <f t="shared" si="166"/>
        <v/>
      </c>
      <c r="DB102" s="3" t="str">
        <f t="shared" si="167"/>
        <v/>
      </c>
      <c r="DC102" s="3" t="str">
        <f t="shared" si="168"/>
        <v/>
      </c>
      <c r="DF102" s="3">
        <v>99</v>
      </c>
      <c r="DG102" s="3" t="str">
        <f t="shared" si="169"/>
        <v/>
      </c>
      <c r="DH102" s="3" t="str">
        <f t="shared" si="170"/>
        <v/>
      </c>
      <c r="DI102" s="3" t="str">
        <f t="shared" si="171"/>
        <v/>
      </c>
    </row>
    <row r="103" spans="1:113" x14ac:dyDescent="0.3">
      <c r="A103">
        <f t="shared" si="110"/>
        <v>0</v>
      </c>
      <c r="B103">
        <f t="shared" si="111"/>
        <v>0</v>
      </c>
      <c r="C103">
        <f t="shared" si="112"/>
        <v>0</v>
      </c>
      <c r="D103">
        <f t="shared" si="113"/>
        <v>0</v>
      </c>
      <c r="E103">
        <f t="shared" si="114"/>
        <v>0</v>
      </c>
      <c r="F103">
        <f t="shared" si="115"/>
        <v>0</v>
      </c>
      <c r="G103">
        <f t="shared" si="116"/>
        <v>0</v>
      </c>
      <c r="H103">
        <f t="shared" si="117"/>
        <v>0</v>
      </c>
      <c r="I103">
        <f t="shared" si="118"/>
        <v>0</v>
      </c>
      <c r="J103">
        <f t="shared" si="119"/>
        <v>0</v>
      </c>
      <c r="M103" s="3" t="str">
        <f t="shared" si="120"/>
        <v/>
      </c>
      <c r="N103" s="3" t="str">
        <f t="shared" si="121"/>
        <v/>
      </c>
      <c r="O103" s="3" t="str">
        <f t="shared" si="122"/>
        <v/>
      </c>
      <c r="P103" s="3" t="str">
        <f t="shared" si="123"/>
        <v/>
      </c>
      <c r="Q103" s="3" t="str">
        <f t="shared" si="124"/>
        <v/>
      </c>
      <c r="R103" s="3" t="str">
        <f t="shared" si="125"/>
        <v/>
      </c>
      <c r="S103" s="3" t="str">
        <f t="shared" si="126"/>
        <v/>
      </c>
      <c r="T103" s="3" t="str">
        <f t="shared" si="127"/>
        <v/>
      </c>
      <c r="U103" s="3" t="str">
        <f t="shared" si="128"/>
        <v/>
      </c>
      <c r="V103" s="3" t="str">
        <f t="shared" si="129"/>
        <v/>
      </c>
      <c r="Z103" s="20" t="str">
        <f>Qualifikation!AD104</f>
        <v/>
      </c>
      <c r="AA103" s="21" t="str">
        <f>Qualifikation!AE104</f>
        <v/>
      </c>
      <c r="AB103" s="21" t="str">
        <f>Qualifikation!AF104</f>
        <v/>
      </c>
      <c r="AC103" s="21" t="str">
        <f>Qualifikation!AG104</f>
        <v/>
      </c>
      <c r="AD103" s="27"/>
      <c r="AE103" t="str">
        <f>IFERROR(VLOOKUP(1000,$A103:Z103,26,FALSE),"")</f>
        <v/>
      </c>
      <c r="AF103" s="20" t="str">
        <f t="shared" si="175"/>
        <v/>
      </c>
      <c r="AG103" s="21" t="str">
        <f t="shared" si="130"/>
        <v/>
      </c>
      <c r="AH103" s="21" t="str">
        <f t="shared" si="176"/>
        <v/>
      </c>
      <c r="AI103" s="21" t="str">
        <f t="shared" si="131"/>
        <v/>
      </c>
      <c r="AJ103" s="27"/>
      <c r="AK103" t="str">
        <f>IFERROR(VLOOKUP(1000,$B103:AF103,31,FALSE),"")</f>
        <v/>
      </c>
      <c r="AL103" s="20" t="str">
        <f t="shared" si="177"/>
        <v/>
      </c>
      <c r="AM103" s="21" t="str">
        <f t="shared" si="132"/>
        <v/>
      </c>
      <c r="AN103" s="21" t="str">
        <f t="shared" si="178"/>
        <v/>
      </c>
      <c r="AO103" s="21" t="str">
        <f t="shared" si="133"/>
        <v/>
      </c>
      <c r="AP103" s="27"/>
      <c r="AQ103" t="str">
        <f t="shared" si="134"/>
        <v/>
      </c>
      <c r="AR103" s="20" t="str">
        <f t="shared" si="179"/>
        <v/>
      </c>
      <c r="AS103" s="21" t="str">
        <f t="shared" si="180"/>
        <v/>
      </c>
      <c r="AT103" s="21" t="str">
        <f t="shared" si="181"/>
        <v/>
      </c>
      <c r="AU103" s="21" t="str">
        <f t="shared" si="172"/>
        <v/>
      </c>
      <c r="AV103" s="27"/>
      <c r="AW103" t="str">
        <f t="shared" si="135"/>
        <v/>
      </c>
      <c r="AX103" t="str">
        <f t="shared" si="136"/>
        <v/>
      </c>
      <c r="AY103" t="str">
        <f t="shared" si="137"/>
        <v/>
      </c>
      <c r="AZ103" t="str">
        <f t="shared" si="138"/>
        <v/>
      </c>
      <c r="BA103" t="str">
        <f t="shared" si="173"/>
        <v/>
      </c>
      <c r="BB103" s="28"/>
      <c r="BC103" t="str">
        <f t="shared" si="139"/>
        <v/>
      </c>
      <c r="BD103" s="20" t="str">
        <f t="shared" si="182"/>
        <v/>
      </c>
      <c r="BE103" s="21" t="str">
        <f t="shared" si="140"/>
        <v/>
      </c>
      <c r="BF103" s="21" t="str">
        <f t="shared" si="141"/>
        <v/>
      </c>
      <c r="BG103" s="21" t="str">
        <f t="shared" si="142"/>
        <v/>
      </c>
      <c r="BH103" s="27"/>
      <c r="BI103" t="str">
        <f t="shared" si="143"/>
        <v/>
      </c>
      <c r="BJ103" t="str">
        <f t="shared" si="183"/>
        <v/>
      </c>
      <c r="BK103" t="str">
        <f t="shared" si="144"/>
        <v/>
      </c>
      <c r="BL103" t="str">
        <f t="shared" si="145"/>
        <v/>
      </c>
      <c r="BM103" t="str">
        <f t="shared" si="146"/>
        <v/>
      </c>
      <c r="BN103" s="28"/>
      <c r="BO103" t="str">
        <f t="shared" si="147"/>
        <v/>
      </c>
      <c r="BP103" s="20" t="str">
        <f t="shared" si="184"/>
        <v/>
      </c>
      <c r="BQ103" s="21" t="str">
        <f t="shared" si="148"/>
        <v/>
      </c>
      <c r="BR103" s="21" t="str">
        <f t="shared" si="149"/>
        <v/>
      </c>
      <c r="BS103" s="21" t="str">
        <f t="shared" si="150"/>
        <v/>
      </c>
      <c r="BT103" s="27"/>
      <c r="BU103" t="str">
        <f t="shared" si="151"/>
        <v/>
      </c>
      <c r="BV103" t="str">
        <f t="shared" si="185"/>
        <v/>
      </c>
      <c r="BW103" t="str">
        <f t="shared" si="152"/>
        <v/>
      </c>
      <c r="BX103" t="str">
        <f t="shared" si="153"/>
        <v/>
      </c>
      <c r="BY103" t="str">
        <f t="shared" si="154"/>
        <v/>
      </c>
      <c r="BZ103" s="28"/>
      <c r="CA103" t="str">
        <f t="shared" si="155"/>
        <v/>
      </c>
      <c r="CB103" s="20" t="str">
        <f t="shared" si="156"/>
        <v/>
      </c>
      <c r="CC103" s="21" t="str">
        <f t="shared" si="157"/>
        <v/>
      </c>
      <c r="CD103" s="21" t="str">
        <f t="shared" si="158"/>
        <v/>
      </c>
      <c r="CE103" s="21" t="str">
        <f t="shared" si="159"/>
        <v/>
      </c>
      <c r="CF103" s="27"/>
      <c r="CI103" s="3">
        <v>100</v>
      </c>
      <c r="CJ103" s="3" t="e">
        <f t="shared" si="186"/>
        <v>#NUM!</v>
      </c>
      <c r="CK103" s="3" t="e">
        <f t="shared" si="187"/>
        <v>#NUM!</v>
      </c>
      <c r="CL103" s="3" t="e">
        <f t="shared" si="188"/>
        <v>#NUM!</v>
      </c>
      <c r="CM103" s="3" t="e">
        <f>VLOOKUP(CJ103,Anmeldung!$A$5:$E$204,5,FALSE)</f>
        <v>#NUM!</v>
      </c>
      <c r="CO103" s="63" t="e">
        <f>VLOOKUP(CJ103,Anmeldung!$A$5:$E$204,5,FALSE)</f>
        <v>#NUM!</v>
      </c>
      <c r="CP103" s="3" t="e">
        <f t="shared" si="160"/>
        <v>#NUM!</v>
      </c>
      <c r="CQ103" s="64" t="str">
        <f t="shared" si="161"/>
        <v/>
      </c>
      <c r="CR103" s="65" t="str">
        <f t="shared" si="162"/>
        <v/>
      </c>
      <c r="CS103">
        <f t="shared" si="189"/>
        <v>100</v>
      </c>
      <c r="CT103" t="str">
        <f t="shared" si="163"/>
        <v/>
      </c>
      <c r="CU103" t="str">
        <f t="shared" si="164"/>
        <v/>
      </c>
      <c r="CV103" t="str">
        <f t="shared" si="174"/>
        <v/>
      </c>
      <c r="CW103" t="str">
        <f t="shared" si="165"/>
        <v/>
      </c>
      <c r="CZ103" s="3">
        <v>100</v>
      </c>
      <c r="DA103" s="3" t="str">
        <f t="shared" si="166"/>
        <v/>
      </c>
      <c r="DB103" s="3" t="str">
        <f t="shared" si="167"/>
        <v/>
      </c>
      <c r="DC103" s="3" t="str">
        <f t="shared" si="168"/>
        <v/>
      </c>
      <c r="DF103" s="3">
        <v>100</v>
      </c>
      <c r="DG103" s="3" t="str">
        <f t="shared" si="169"/>
        <v/>
      </c>
      <c r="DH103" s="3" t="str">
        <f t="shared" si="170"/>
        <v/>
      </c>
      <c r="DI103" s="3" t="str">
        <f t="shared" si="171"/>
        <v/>
      </c>
    </row>
    <row r="104" spans="1:113" x14ac:dyDescent="0.3">
      <c r="A104">
        <f t="shared" si="110"/>
        <v>0</v>
      </c>
      <c r="B104">
        <f t="shared" si="111"/>
        <v>0</v>
      </c>
      <c r="C104">
        <f t="shared" si="112"/>
        <v>0</v>
      </c>
      <c r="D104">
        <f t="shared" si="113"/>
        <v>0</v>
      </c>
      <c r="E104">
        <f t="shared" si="114"/>
        <v>0</v>
      </c>
      <c r="F104">
        <f t="shared" si="115"/>
        <v>0</v>
      </c>
      <c r="G104">
        <f t="shared" si="116"/>
        <v>0</v>
      </c>
      <c r="H104">
        <f t="shared" si="117"/>
        <v>0</v>
      </c>
      <c r="I104">
        <f t="shared" si="118"/>
        <v>0</v>
      </c>
      <c r="J104">
        <f t="shared" si="119"/>
        <v>0</v>
      </c>
      <c r="M104" s="3" t="str">
        <f t="shared" si="120"/>
        <v/>
      </c>
      <c r="N104" s="3" t="str">
        <f t="shared" si="121"/>
        <v/>
      </c>
      <c r="O104" s="3" t="str">
        <f t="shared" si="122"/>
        <v/>
      </c>
      <c r="P104" s="3" t="str">
        <f t="shared" si="123"/>
        <v/>
      </c>
      <c r="Q104" s="3" t="str">
        <f t="shared" si="124"/>
        <v/>
      </c>
      <c r="R104" s="3" t="str">
        <f t="shared" si="125"/>
        <v/>
      </c>
      <c r="S104" s="3" t="str">
        <f t="shared" si="126"/>
        <v/>
      </c>
      <c r="T104" s="3" t="str">
        <f t="shared" si="127"/>
        <v/>
      </c>
      <c r="U104" s="3" t="str">
        <f t="shared" si="128"/>
        <v/>
      </c>
      <c r="V104" s="3" t="str">
        <f t="shared" si="129"/>
        <v/>
      </c>
      <c r="Z104" s="20" t="str">
        <f>Qualifikation!AD105</f>
        <v/>
      </c>
      <c r="AA104" s="21" t="str">
        <f>Qualifikation!AE105</f>
        <v/>
      </c>
      <c r="AB104" s="21" t="str">
        <f>Qualifikation!AF105</f>
        <v/>
      </c>
      <c r="AC104" s="21" t="str">
        <f>Qualifikation!AG105</f>
        <v/>
      </c>
      <c r="AD104" s="27"/>
      <c r="AE104" t="str">
        <f>IFERROR(VLOOKUP(1000,$A104:Z104,26,FALSE),"")</f>
        <v/>
      </c>
      <c r="AF104" s="20" t="str">
        <f t="shared" si="175"/>
        <v/>
      </c>
      <c r="AG104" s="21" t="str">
        <f t="shared" si="130"/>
        <v/>
      </c>
      <c r="AH104" s="21" t="str">
        <f t="shared" si="176"/>
        <v/>
      </c>
      <c r="AI104" s="21" t="str">
        <f t="shared" si="131"/>
        <v/>
      </c>
      <c r="AJ104" s="27"/>
      <c r="AK104" t="str">
        <f>IFERROR(VLOOKUP(1000,$B104:AF104,31,FALSE),"")</f>
        <v/>
      </c>
      <c r="AL104" s="20" t="str">
        <f t="shared" si="177"/>
        <v/>
      </c>
      <c r="AM104" s="21" t="str">
        <f t="shared" si="132"/>
        <v/>
      </c>
      <c r="AN104" s="21" t="str">
        <f t="shared" si="178"/>
        <v/>
      </c>
      <c r="AO104" s="21" t="str">
        <f t="shared" si="133"/>
        <v/>
      </c>
      <c r="AP104" s="27"/>
      <c r="AQ104" t="str">
        <f t="shared" si="134"/>
        <v/>
      </c>
      <c r="AR104" s="20" t="str">
        <f t="shared" si="179"/>
        <v/>
      </c>
      <c r="AS104" s="21" t="str">
        <f t="shared" si="180"/>
        <v/>
      </c>
      <c r="AT104" s="21" t="str">
        <f t="shared" si="181"/>
        <v/>
      </c>
      <c r="AU104" s="21" t="str">
        <f t="shared" si="172"/>
        <v/>
      </c>
      <c r="AV104" s="27"/>
      <c r="AW104" t="str">
        <f t="shared" si="135"/>
        <v/>
      </c>
      <c r="AX104" t="str">
        <f t="shared" si="136"/>
        <v/>
      </c>
      <c r="AY104" t="str">
        <f t="shared" si="137"/>
        <v/>
      </c>
      <c r="AZ104" t="str">
        <f t="shared" si="138"/>
        <v/>
      </c>
      <c r="BA104" t="str">
        <f t="shared" si="173"/>
        <v/>
      </c>
      <c r="BB104" s="28"/>
      <c r="BC104" t="str">
        <f t="shared" si="139"/>
        <v/>
      </c>
      <c r="BD104" s="20" t="str">
        <f t="shared" si="182"/>
        <v/>
      </c>
      <c r="BE104" s="21" t="str">
        <f t="shared" si="140"/>
        <v/>
      </c>
      <c r="BF104" s="21" t="str">
        <f t="shared" si="141"/>
        <v/>
      </c>
      <c r="BG104" s="21" t="str">
        <f t="shared" si="142"/>
        <v/>
      </c>
      <c r="BH104" s="27"/>
      <c r="BI104" t="str">
        <f t="shared" si="143"/>
        <v/>
      </c>
      <c r="BJ104" t="str">
        <f t="shared" si="183"/>
        <v/>
      </c>
      <c r="BK104" t="str">
        <f t="shared" si="144"/>
        <v/>
      </c>
      <c r="BL104" t="str">
        <f t="shared" si="145"/>
        <v/>
      </c>
      <c r="BM104" t="str">
        <f t="shared" si="146"/>
        <v/>
      </c>
      <c r="BN104" s="28"/>
      <c r="BO104" t="str">
        <f t="shared" si="147"/>
        <v/>
      </c>
      <c r="BP104" s="20" t="str">
        <f t="shared" si="184"/>
        <v/>
      </c>
      <c r="BQ104" s="21" t="str">
        <f t="shared" si="148"/>
        <v/>
      </c>
      <c r="BR104" s="21" t="str">
        <f t="shared" si="149"/>
        <v/>
      </c>
      <c r="BS104" s="21" t="str">
        <f t="shared" si="150"/>
        <v/>
      </c>
      <c r="BT104" s="27"/>
      <c r="BU104" t="str">
        <f t="shared" si="151"/>
        <v/>
      </c>
      <c r="BV104" t="str">
        <f t="shared" si="185"/>
        <v/>
      </c>
      <c r="BW104" t="str">
        <f t="shared" si="152"/>
        <v/>
      </c>
      <c r="BX104" t="str">
        <f t="shared" si="153"/>
        <v/>
      </c>
      <c r="BY104" t="str">
        <f t="shared" si="154"/>
        <v/>
      </c>
      <c r="BZ104" s="28"/>
      <c r="CA104" t="str">
        <f t="shared" si="155"/>
        <v/>
      </c>
      <c r="CB104" s="20" t="str">
        <f t="shared" si="156"/>
        <v/>
      </c>
      <c r="CC104" s="21" t="str">
        <f t="shared" si="157"/>
        <v/>
      </c>
      <c r="CD104" s="21" t="str">
        <f t="shared" si="158"/>
        <v/>
      </c>
      <c r="CE104" s="21" t="str">
        <f t="shared" si="159"/>
        <v/>
      </c>
      <c r="CF104" s="27"/>
      <c r="CI104" s="3">
        <v>101</v>
      </c>
      <c r="CJ104" s="3" t="e">
        <f t="shared" si="186"/>
        <v>#NUM!</v>
      </c>
      <c r="CK104" s="3" t="e">
        <f t="shared" si="187"/>
        <v>#NUM!</v>
      </c>
      <c r="CL104" s="3" t="e">
        <f t="shared" si="188"/>
        <v>#NUM!</v>
      </c>
      <c r="CM104" s="3" t="e">
        <f>VLOOKUP(CJ104,Anmeldung!$A$5:$E$204,5,FALSE)</f>
        <v>#NUM!</v>
      </c>
      <c r="CO104" s="63" t="e">
        <f>VLOOKUP(CJ104,Anmeldung!$A$5:$E$204,5,FALSE)</f>
        <v>#NUM!</v>
      </c>
      <c r="CP104" s="3" t="e">
        <f t="shared" si="160"/>
        <v>#NUM!</v>
      </c>
      <c r="CQ104" s="64" t="str">
        <f t="shared" si="161"/>
        <v/>
      </c>
      <c r="CR104" s="65" t="str">
        <f t="shared" si="162"/>
        <v/>
      </c>
      <c r="CS104">
        <f t="shared" si="189"/>
        <v>101</v>
      </c>
      <c r="CT104" t="str">
        <f t="shared" si="163"/>
        <v/>
      </c>
      <c r="CU104" t="str">
        <f t="shared" si="164"/>
        <v/>
      </c>
      <c r="CV104" t="str">
        <f t="shared" si="174"/>
        <v/>
      </c>
      <c r="CW104" t="str">
        <f t="shared" si="165"/>
        <v/>
      </c>
      <c r="CZ104" s="3">
        <v>101</v>
      </c>
      <c r="DA104" s="3" t="str">
        <f t="shared" si="166"/>
        <v/>
      </c>
      <c r="DB104" s="3" t="str">
        <f t="shared" si="167"/>
        <v/>
      </c>
      <c r="DC104" s="3" t="str">
        <f t="shared" si="168"/>
        <v/>
      </c>
      <c r="DF104" s="3">
        <v>101</v>
      </c>
      <c r="DG104" s="3" t="str">
        <f t="shared" si="169"/>
        <v/>
      </c>
      <c r="DH104" s="3" t="str">
        <f t="shared" si="170"/>
        <v/>
      </c>
      <c r="DI104" s="3" t="str">
        <f t="shared" si="171"/>
        <v/>
      </c>
    </row>
    <row r="105" spans="1:113" x14ac:dyDescent="0.3">
      <c r="A105">
        <f t="shared" si="110"/>
        <v>0</v>
      </c>
      <c r="B105">
        <f t="shared" si="111"/>
        <v>0</v>
      </c>
      <c r="C105">
        <f t="shared" si="112"/>
        <v>0</v>
      </c>
      <c r="D105">
        <f t="shared" si="113"/>
        <v>0</v>
      </c>
      <c r="E105">
        <f t="shared" si="114"/>
        <v>0</v>
      </c>
      <c r="F105">
        <f t="shared" si="115"/>
        <v>0</v>
      </c>
      <c r="G105">
        <f t="shared" si="116"/>
        <v>0</v>
      </c>
      <c r="H105">
        <f t="shared" si="117"/>
        <v>0</v>
      </c>
      <c r="I105">
        <f t="shared" si="118"/>
        <v>0</v>
      </c>
      <c r="J105">
        <f t="shared" si="119"/>
        <v>0</v>
      </c>
      <c r="M105" s="3" t="str">
        <f t="shared" si="120"/>
        <v/>
      </c>
      <c r="N105" s="3" t="str">
        <f t="shared" si="121"/>
        <v/>
      </c>
      <c r="O105" s="3" t="str">
        <f t="shared" si="122"/>
        <v/>
      </c>
      <c r="P105" s="3" t="str">
        <f t="shared" si="123"/>
        <v/>
      </c>
      <c r="Q105" s="3" t="str">
        <f t="shared" si="124"/>
        <v/>
      </c>
      <c r="R105" s="3" t="str">
        <f t="shared" si="125"/>
        <v/>
      </c>
      <c r="S105" s="3" t="str">
        <f t="shared" si="126"/>
        <v/>
      </c>
      <c r="T105" s="3" t="str">
        <f t="shared" si="127"/>
        <v/>
      </c>
      <c r="U105" s="3" t="str">
        <f t="shared" si="128"/>
        <v/>
      </c>
      <c r="V105" s="3" t="str">
        <f t="shared" si="129"/>
        <v/>
      </c>
      <c r="Z105" s="20" t="str">
        <f>Qualifikation!AD106</f>
        <v/>
      </c>
      <c r="AA105" s="21" t="str">
        <f>Qualifikation!AE106</f>
        <v/>
      </c>
      <c r="AB105" s="21" t="str">
        <f>Qualifikation!AF106</f>
        <v/>
      </c>
      <c r="AC105" s="21" t="str">
        <f>Qualifikation!AG106</f>
        <v/>
      </c>
      <c r="AD105" s="27"/>
      <c r="AE105" t="str">
        <f>IFERROR(VLOOKUP(1000,$A105:Z105,26,FALSE),"")</f>
        <v/>
      </c>
      <c r="AF105" s="20" t="str">
        <f t="shared" si="175"/>
        <v/>
      </c>
      <c r="AG105" s="21" t="str">
        <f t="shared" si="130"/>
        <v/>
      </c>
      <c r="AH105" s="21" t="str">
        <f t="shared" si="176"/>
        <v/>
      </c>
      <c r="AI105" s="21" t="str">
        <f t="shared" si="131"/>
        <v/>
      </c>
      <c r="AJ105" s="27"/>
      <c r="AK105" t="str">
        <f>IFERROR(VLOOKUP(1000,$B105:AF105,31,FALSE),"")</f>
        <v/>
      </c>
      <c r="AL105" s="20" t="str">
        <f t="shared" si="177"/>
        <v/>
      </c>
      <c r="AM105" s="21" t="str">
        <f t="shared" si="132"/>
        <v/>
      </c>
      <c r="AN105" s="21" t="str">
        <f t="shared" si="178"/>
        <v/>
      </c>
      <c r="AO105" s="21" t="str">
        <f t="shared" si="133"/>
        <v/>
      </c>
      <c r="AP105" s="27"/>
      <c r="AQ105" t="str">
        <f t="shared" si="134"/>
        <v/>
      </c>
      <c r="AR105" s="20" t="str">
        <f t="shared" si="179"/>
        <v/>
      </c>
      <c r="AS105" s="21" t="str">
        <f t="shared" si="180"/>
        <v/>
      </c>
      <c r="AT105" s="21" t="str">
        <f t="shared" si="181"/>
        <v/>
      </c>
      <c r="AU105" s="21" t="str">
        <f t="shared" si="172"/>
        <v/>
      </c>
      <c r="AV105" s="27"/>
      <c r="AW105" t="str">
        <f t="shared" si="135"/>
        <v/>
      </c>
      <c r="AX105" t="str">
        <f t="shared" si="136"/>
        <v/>
      </c>
      <c r="AY105" t="str">
        <f t="shared" si="137"/>
        <v/>
      </c>
      <c r="AZ105" t="str">
        <f t="shared" si="138"/>
        <v/>
      </c>
      <c r="BA105" t="str">
        <f t="shared" si="173"/>
        <v/>
      </c>
      <c r="BB105" s="28"/>
      <c r="BC105" t="str">
        <f t="shared" si="139"/>
        <v/>
      </c>
      <c r="BD105" s="20" t="str">
        <f t="shared" si="182"/>
        <v/>
      </c>
      <c r="BE105" s="21" t="str">
        <f t="shared" si="140"/>
        <v/>
      </c>
      <c r="BF105" s="21" t="str">
        <f t="shared" si="141"/>
        <v/>
      </c>
      <c r="BG105" s="21" t="str">
        <f t="shared" si="142"/>
        <v/>
      </c>
      <c r="BH105" s="27"/>
      <c r="BI105" t="str">
        <f t="shared" si="143"/>
        <v/>
      </c>
      <c r="BJ105" t="str">
        <f t="shared" si="183"/>
        <v/>
      </c>
      <c r="BK105" t="str">
        <f t="shared" si="144"/>
        <v/>
      </c>
      <c r="BL105" t="str">
        <f t="shared" si="145"/>
        <v/>
      </c>
      <c r="BM105" t="str">
        <f t="shared" si="146"/>
        <v/>
      </c>
      <c r="BN105" s="28"/>
      <c r="BO105" t="str">
        <f t="shared" si="147"/>
        <v/>
      </c>
      <c r="BP105" s="20" t="str">
        <f t="shared" si="184"/>
        <v/>
      </c>
      <c r="BQ105" s="21" t="str">
        <f t="shared" si="148"/>
        <v/>
      </c>
      <c r="BR105" s="21" t="str">
        <f t="shared" si="149"/>
        <v/>
      </c>
      <c r="BS105" s="21" t="str">
        <f t="shared" si="150"/>
        <v/>
      </c>
      <c r="BT105" s="27"/>
      <c r="BU105" t="str">
        <f t="shared" si="151"/>
        <v/>
      </c>
      <c r="BV105" t="str">
        <f t="shared" si="185"/>
        <v/>
      </c>
      <c r="BW105" t="str">
        <f t="shared" si="152"/>
        <v/>
      </c>
      <c r="BX105" t="str">
        <f t="shared" si="153"/>
        <v/>
      </c>
      <c r="BY105" t="str">
        <f t="shared" si="154"/>
        <v/>
      </c>
      <c r="BZ105" s="28"/>
      <c r="CA105" t="str">
        <f t="shared" si="155"/>
        <v/>
      </c>
      <c r="CB105" s="20" t="str">
        <f t="shared" si="156"/>
        <v/>
      </c>
      <c r="CC105" s="21" t="str">
        <f t="shared" si="157"/>
        <v/>
      </c>
      <c r="CD105" s="21" t="str">
        <f t="shared" si="158"/>
        <v/>
      </c>
      <c r="CE105" s="21" t="str">
        <f t="shared" si="159"/>
        <v/>
      </c>
      <c r="CF105" s="27"/>
      <c r="CI105" s="3">
        <v>102</v>
      </c>
      <c r="CJ105" s="3" t="e">
        <f t="shared" si="186"/>
        <v>#NUM!</v>
      </c>
      <c r="CK105" s="3" t="e">
        <f t="shared" si="187"/>
        <v>#NUM!</v>
      </c>
      <c r="CL105" s="3" t="e">
        <f t="shared" si="188"/>
        <v>#NUM!</v>
      </c>
      <c r="CM105" s="3" t="e">
        <f>VLOOKUP(CJ105,Anmeldung!$A$5:$E$204,5,FALSE)</f>
        <v>#NUM!</v>
      </c>
      <c r="CO105" s="63" t="e">
        <f>VLOOKUP(CJ105,Anmeldung!$A$5:$E$204,5,FALSE)</f>
        <v>#NUM!</v>
      </c>
      <c r="CP105" s="3" t="e">
        <f t="shared" si="160"/>
        <v>#NUM!</v>
      </c>
      <c r="CQ105" s="64" t="str">
        <f t="shared" si="161"/>
        <v/>
      </c>
      <c r="CR105" s="65" t="str">
        <f t="shared" si="162"/>
        <v/>
      </c>
      <c r="CS105">
        <f t="shared" si="189"/>
        <v>102</v>
      </c>
      <c r="CT105" t="str">
        <f t="shared" si="163"/>
        <v/>
      </c>
      <c r="CU105" t="str">
        <f t="shared" si="164"/>
        <v/>
      </c>
      <c r="CV105" t="str">
        <f t="shared" si="174"/>
        <v/>
      </c>
      <c r="CW105" t="str">
        <f t="shared" si="165"/>
        <v/>
      </c>
      <c r="CZ105" s="3">
        <v>102</v>
      </c>
      <c r="DA105" s="3" t="str">
        <f t="shared" si="166"/>
        <v/>
      </c>
      <c r="DB105" s="3" t="str">
        <f t="shared" si="167"/>
        <v/>
      </c>
      <c r="DC105" s="3" t="str">
        <f t="shared" si="168"/>
        <v/>
      </c>
      <c r="DF105" s="3">
        <v>102</v>
      </c>
      <c r="DG105" s="3" t="str">
        <f t="shared" si="169"/>
        <v/>
      </c>
      <c r="DH105" s="3" t="str">
        <f t="shared" si="170"/>
        <v/>
      </c>
      <c r="DI105" s="3" t="str">
        <f t="shared" si="171"/>
        <v/>
      </c>
    </row>
    <row r="106" spans="1:113" x14ac:dyDescent="0.3">
      <c r="A106">
        <f t="shared" si="110"/>
        <v>0</v>
      </c>
      <c r="B106">
        <f t="shared" si="111"/>
        <v>0</v>
      </c>
      <c r="C106">
        <f t="shared" si="112"/>
        <v>0</v>
      </c>
      <c r="D106">
        <f t="shared" si="113"/>
        <v>0</v>
      </c>
      <c r="E106">
        <f t="shared" si="114"/>
        <v>0</v>
      </c>
      <c r="F106">
        <f t="shared" si="115"/>
        <v>0</v>
      </c>
      <c r="G106">
        <f t="shared" si="116"/>
        <v>0</v>
      </c>
      <c r="H106">
        <f t="shared" si="117"/>
        <v>0</v>
      </c>
      <c r="I106">
        <f t="shared" si="118"/>
        <v>0</v>
      </c>
      <c r="J106">
        <f t="shared" si="119"/>
        <v>0</v>
      </c>
      <c r="M106" s="3" t="str">
        <f t="shared" si="120"/>
        <v/>
      </c>
      <c r="N106" s="3" t="str">
        <f t="shared" si="121"/>
        <v/>
      </c>
      <c r="O106" s="3" t="str">
        <f t="shared" si="122"/>
        <v/>
      </c>
      <c r="P106" s="3" t="str">
        <f t="shared" si="123"/>
        <v/>
      </c>
      <c r="Q106" s="3" t="str">
        <f t="shared" si="124"/>
        <v/>
      </c>
      <c r="R106" s="3" t="str">
        <f t="shared" si="125"/>
        <v/>
      </c>
      <c r="S106" s="3" t="str">
        <f t="shared" si="126"/>
        <v/>
      </c>
      <c r="T106" s="3" t="str">
        <f t="shared" si="127"/>
        <v/>
      </c>
      <c r="U106" s="3" t="str">
        <f t="shared" si="128"/>
        <v/>
      </c>
      <c r="V106" s="3" t="str">
        <f t="shared" si="129"/>
        <v/>
      </c>
      <c r="Z106" s="20" t="str">
        <f>Qualifikation!AD107</f>
        <v/>
      </c>
      <c r="AA106" s="21" t="str">
        <f>Qualifikation!AE107</f>
        <v/>
      </c>
      <c r="AB106" s="21" t="str">
        <f>Qualifikation!AF107</f>
        <v/>
      </c>
      <c r="AC106" s="21" t="str">
        <f>Qualifikation!AG107</f>
        <v/>
      </c>
      <c r="AD106" s="27"/>
      <c r="AE106" t="str">
        <f>IFERROR(VLOOKUP(1000,$A106:Z106,26,FALSE),"")</f>
        <v/>
      </c>
      <c r="AF106" s="20" t="str">
        <f t="shared" si="175"/>
        <v/>
      </c>
      <c r="AG106" s="21" t="str">
        <f t="shared" si="130"/>
        <v/>
      </c>
      <c r="AH106" s="21" t="str">
        <f t="shared" si="176"/>
        <v/>
      </c>
      <c r="AI106" s="21" t="str">
        <f t="shared" si="131"/>
        <v/>
      </c>
      <c r="AJ106" s="27"/>
      <c r="AK106" t="str">
        <f>IFERROR(VLOOKUP(1000,$B106:AF106,31,FALSE),"")</f>
        <v/>
      </c>
      <c r="AL106" s="20" t="str">
        <f t="shared" si="177"/>
        <v/>
      </c>
      <c r="AM106" s="21" t="str">
        <f t="shared" si="132"/>
        <v/>
      </c>
      <c r="AN106" s="21" t="str">
        <f t="shared" si="178"/>
        <v/>
      </c>
      <c r="AO106" s="21" t="str">
        <f t="shared" si="133"/>
        <v/>
      </c>
      <c r="AP106" s="27"/>
      <c r="AQ106" t="str">
        <f t="shared" si="134"/>
        <v/>
      </c>
      <c r="AR106" s="20" t="str">
        <f t="shared" si="179"/>
        <v/>
      </c>
      <c r="AS106" s="21" t="str">
        <f t="shared" si="180"/>
        <v/>
      </c>
      <c r="AT106" s="21" t="str">
        <f t="shared" si="181"/>
        <v/>
      </c>
      <c r="AU106" s="21" t="str">
        <f t="shared" si="172"/>
        <v/>
      </c>
      <c r="AV106" s="27"/>
      <c r="AW106" t="str">
        <f t="shared" si="135"/>
        <v/>
      </c>
      <c r="AX106" t="str">
        <f t="shared" si="136"/>
        <v/>
      </c>
      <c r="AY106" t="str">
        <f t="shared" si="137"/>
        <v/>
      </c>
      <c r="AZ106" t="str">
        <f t="shared" si="138"/>
        <v/>
      </c>
      <c r="BA106" t="str">
        <f t="shared" si="173"/>
        <v/>
      </c>
      <c r="BB106" s="28"/>
      <c r="BC106" t="str">
        <f t="shared" si="139"/>
        <v/>
      </c>
      <c r="BD106" s="20" t="str">
        <f t="shared" si="182"/>
        <v/>
      </c>
      <c r="BE106" s="21" t="str">
        <f t="shared" si="140"/>
        <v/>
      </c>
      <c r="BF106" s="21" t="str">
        <f t="shared" si="141"/>
        <v/>
      </c>
      <c r="BG106" s="21" t="str">
        <f t="shared" si="142"/>
        <v/>
      </c>
      <c r="BH106" s="27"/>
      <c r="BI106" t="str">
        <f t="shared" si="143"/>
        <v/>
      </c>
      <c r="BJ106" t="str">
        <f t="shared" si="183"/>
        <v/>
      </c>
      <c r="BK106" t="str">
        <f t="shared" si="144"/>
        <v/>
      </c>
      <c r="BL106" t="str">
        <f t="shared" si="145"/>
        <v/>
      </c>
      <c r="BM106" t="str">
        <f t="shared" si="146"/>
        <v/>
      </c>
      <c r="BN106" s="28"/>
      <c r="BO106" t="str">
        <f t="shared" si="147"/>
        <v/>
      </c>
      <c r="BP106" s="20" t="str">
        <f t="shared" si="184"/>
        <v/>
      </c>
      <c r="BQ106" s="21" t="str">
        <f t="shared" si="148"/>
        <v/>
      </c>
      <c r="BR106" s="21" t="str">
        <f t="shared" si="149"/>
        <v/>
      </c>
      <c r="BS106" s="21" t="str">
        <f t="shared" si="150"/>
        <v/>
      </c>
      <c r="BT106" s="27"/>
      <c r="BU106" t="str">
        <f t="shared" si="151"/>
        <v/>
      </c>
      <c r="BV106" t="str">
        <f t="shared" si="185"/>
        <v/>
      </c>
      <c r="BW106" t="str">
        <f t="shared" si="152"/>
        <v/>
      </c>
      <c r="BX106" t="str">
        <f t="shared" si="153"/>
        <v/>
      </c>
      <c r="BY106" t="str">
        <f t="shared" si="154"/>
        <v/>
      </c>
      <c r="BZ106" s="28"/>
      <c r="CA106" t="str">
        <f t="shared" si="155"/>
        <v/>
      </c>
      <c r="CB106" s="20" t="str">
        <f t="shared" si="156"/>
        <v/>
      </c>
      <c r="CC106" s="21" t="str">
        <f t="shared" si="157"/>
        <v/>
      </c>
      <c r="CD106" s="21" t="str">
        <f t="shared" si="158"/>
        <v/>
      </c>
      <c r="CE106" s="21" t="str">
        <f t="shared" si="159"/>
        <v/>
      </c>
      <c r="CF106" s="27"/>
      <c r="CI106" s="3">
        <v>103</v>
      </c>
      <c r="CJ106" s="3" t="e">
        <f t="shared" si="186"/>
        <v>#NUM!</v>
      </c>
      <c r="CK106" s="3" t="e">
        <f t="shared" si="187"/>
        <v>#NUM!</v>
      </c>
      <c r="CL106" s="3" t="e">
        <f t="shared" si="188"/>
        <v>#NUM!</v>
      </c>
      <c r="CM106" s="3" t="e">
        <f>VLOOKUP(CJ106,Anmeldung!$A$5:$E$204,5,FALSE)</f>
        <v>#NUM!</v>
      </c>
      <c r="CO106" s="63" t="e">
        <f>VLOOKUP(CJ106,Anmeldung!$A$5:$E$204,5,FALSE)</f>
        <v>#NUM!</v>
      </c>
      <c r="CP106" s="3" t="e">
        <f t="shared" si="160"/>
        <v>#NUM!</v>
      </c>
      <c r="CQ106" s="64" t="str">
        <f t="shared" si="161"/>
        <v/>
      </c>
      <c r="CR106" s="65" t="str">
        <f t="shared" si="162"/>
        <v/>
      </c>
      <c r="CS106">
        <f t="shared" si="189"/>
        <v>103</v>
      </c>
      <c r="CT106" t="str">
        <f t="shared" si="163"/>
        <v/>
      </c>
      <c r="CU106" t="str">
        <f t="shared" si="164"/>
        <v/>
      </c>
      <c r="CV106" t="str">
        <f t="shared" si="174"/>
        <v/>
      </c>
      <c r="CW106" t="str">
        <f t="shared" si="165"/>
        <v/>
      </c>
      <c r="CZ106" s="3">
        <v>103</v>
      </c>
      <c r="DA106" s="3" t="str">
        <f t="shared" si="166"/>
        <v/>
      </c>
      <c r="DB106" s="3" t="str">
        <f t="shared" si="167"/>
        <v/>
      </c>
      <c r="DC106" s="3" t="str">
        <f t="shared" si="168"/>
        <v/>
      </c>
      <c r="DF106" s="3">
        <v>103</v>
      </c>
      <c r="DG106" s="3" t="str">
        <f t="shared" si="169"/>
        <v/>
      </c>
      <c r="DH106" s="3" t="str">
        <f t="shared" si="170"/>
        <v/>
      </c>
      <c r="DI106" s="3" t="str">
        <f t="shared" si="171"/>
        <v/>
      </c>
    </row>
    <row r="107" spans="1:113" x14ac:dyDescent="0.3">
      <c r="A107">
        <f t="shared" si="110"/>
        <v>0</v>
      </c>
      <c r="B107">
        <f t="shared" si="111"/>
        <v>0</v>
      </c>
      <c r="C107">
        <f t="shared" si="112"/>
        <v>0</v>
      </c>
      <c r="D107">
        <f t="shared" si="113"/>
        <v>0</v>
      </c>
      <c r="E107">
        <f t="shared" si="114"/>
        <v>0</v>
      </c>
      <c r="F107">
        <f t="shared" si="115"/>
        <v>0</v>
      </c>
      <c r="G107">
        <f t="shared" si="116"/>
        <v>0</v>
      </c>
      <c r="H107">
        <f t="shared" si="117"/>
        <v>0</v>
      </c>
      <c r="I107">
        <f t="shared" si="118"/>
        <v>0</v>
      </c>
      <c r="J107">
        <f t="shared" si="119"/>
        <v>0</v>
      </c>
      <c r="M107" s="3" t="str">
        <f t="shared" si="120"/>
        <v/>
      </c>
      <c r="N107" s="3" t="str">
        <f t="shared" si="121"/>
        <v/>
      </c>
      <c r="O107" s="3" t="str">
        <f t="shared" si="122"/>
        <v/>
      </c>
      <c r="P107" s="3" t="str">
        <f t="shared" si="123"/>
        <v/>
      </c>
      <c r="Q107" s="3" t="str">
        <f t="shared" si="124"/>
        <v/>
      </c>
      <c r="R107" s="3" t="str">
        <f t="shared" si="125"/>
        <v/>
      </c>
      <c r="S107" s="3" t="str">
        <f t="shared" si="126"/>
        <v/>
      </c>
      <c r="T107" s="3" t="str">
        <f t="shared" si="127"/>
        <v/>
      </c>
      <c r="U107" s="3" t="str">
        <f t="shared" si="128"/>
        <v/>
      </c>
      <c r="V107" s="3" t="str">
        <f t="shared" si="129"/>
        <v/>
      </c>
      <c r="Z107" s="20" t="str">
        <f>Qualifikation!AD108</f>
        <v/>
      </c>
      <c r="AA107" s="21" t="str">
        <f>Qualifikation!AE108</f>
        <v/>
      </c>
      <c r="AB107" s="21" t="str">
        <f>Qualifikation!AF108</f>
        <v/>
      </c>
      <c r="AC107" s="21" t="str">
        <f>Qualifikation!AG108</f>
        <v/>
      </c>
      <c r="AD107" s="27"/>
      <c r="AE107" t="str">
        <f>IFERROR(VLOOKUP(1000,$A107:Z107,26,FALSE),"")</f>
        <v/>
      </c>
      <c r="AF107" s="20" t="str">
        <f t="shared" si="175"/>
        <v/>
      </c>
      <c r="AG107" s="21" t="str">
        <f t="shared" si="130"/>
        <v/>
      </c>
      <c r="AH107" s="21" t="str">
        <f t="shared" si="176"/>
        <v/>
      </c>
      <c r="AI107" s="21" t="str">
        <f t="shared" si="131"/>
        <v/>
      </c>
      <c r="AJ107" s="27"/>
      <c r="AK107" t="str">
        <f>IFERROR(VLOOKUP(1000,$B107:AF107,31,FALSE),"")</f>
        <v/>
      </c>
      <c r="AL107" s="20" t="str">
        <f t="shared" si="177"/>
        <v/>
      </c>
      <c r="AM107" s="21" t="str">
        <f t="shared" si="132"/>
        <v/>
      </c>
      <c r="AN107" s="21" t="str">
        <f t="shared" si="178"/>
        <v/>
      </c>
      <c r="AO107" s="21" t="str">
        <f t="shared" si="133"/>
        <v/>
      </c>
      <c r="AP107" s="27"/>
      <c r="AQ107" t="str">
        <f t="shared" si="134"/>
        <v/>
      </c>
      <c r="AR107" s="20" t="str">
        <f t="shared" si="179"/>
        <v/>
      </c>
      <c r="AS107" s="21" t="str">
        <f t="shared" si="180"/>
        <v/>
      </c>
      <c r="AT107" s="21" t="str">
        <f t="shared" si="181"/>
        <v/>
      </c>
      <c r="AU107" s="21" t="str">
        <f t="shared" si="172"/>
        <v/>
      </c>
      <c r="AV107" s="27"/>
      <c r="AW107" t="str">
        <f t="shared" si="135"/>
        <v/>
      </c>
      <c r="AX107" t="str">
        <f t="shared" si="136"/>
        <v/>
      </c>
      <c r="AY107" t="str">
        <f t="shared" si="137"/>
        <v/>
      </c>
      <c r="AZ107" t="str">
        <f t="shared" si="138"/>
        <v/>
      </c>
      <c r="BA107" t="str">
        <f t="shared" si="173"/>
        <v/>
      </c>
      <c r="BB107" s="28"/>
      <c r="BC107" t="str">
        <f t="shared" si="139"/>
        <v/>
      </c>
      <c r="BD107" s="20" t="str">
        <f t="shared" si="182"/>
        <v/>
      </c>
      <c r="BE107" s="21" t="str">
        <f t="shared" si="140"/>
        <v/>
      </c>
      <c r="BF107" s="21" t="str">
        <f t="shared" si="141"/>
        <v/>
      </c>
      <c r="BG107" s="21" t="str">
        <f t="shared" si="142"/>
        <v/>
      </c>
      <c r="BH107" s="27"/>
      <c r="BI107" t="str">
        <f t="shared" si="143"/>
        <v/>
      </c>
      <c r="BJ107" t="str">
        <f t="shared" si="183"/>
        <v/>
      </c>
      <c r="BK107" t="str">
        <f t="shared" si="144"/>
        <v/>
      </c>
      <c r="BL107" t="str">
        <f t="shared" si="145"/>
        <v/>
      </c>
      <c r="BM107" t="str">
        <f t="shared" si="146"/>
        <v/>
      </c>
      <c r="BN107" s="28"/>
      <c r="BO107" t="str">
        <f t="shared" si="147"/>
        <v/>
      </c>
      <c r="BP107" s="20" t="str">
        <f t="shared" si="184"/>
        <v/>
      </c>
      <c r="BQ107" s="21" t="str">
        <f t="shared" si="148"/>
        <v/>
      </c>
      <c r="BR107" s="21" t="str">
        <f t="shared" si="149"/>
        <v/>
      </c>
      <c r="BS107" s="21" t="str">
        <f t="shared" si="150"/>
        <v/>
      </c>
      <c r="BT107" s="27"/>
      <c r="BU107" t="str">
        <f t="shared" si="151"/>
        <v/>
      </c>
      <c r="BV107" t="str">
        <f t="shared" si="185"/>
        <v/>
      </c>
      <c r="BW107" t="str">
        <f t="shared" si="152"/>
        <v/>
      </c>
      <c r="BX107" t="str">
        <f t="shared" si="153"/>
        <v/>
      </c>
      <c r="BY107" t="str">
        <f t="shared" si="154"/>
        <v/>
      </c>
      <c r="BZ107" s="28"/>
      <c r="CA107" t="str">
        <f t="shared" si="155"/>
        <v/>
      </c>
      <c r="CB107" s="20" t="str">
        <f t="shared" si="156"/>
        <v/>
      </c>
      <c r="CC107" s="21" t="str">
        <f t="shared" si="157"/>
        <v/>
      </c>
      <c r="CD107" s="21" t="str">
        <f t="shared" si="158"/>
        <v/>
      </c>
      <c r="CE107" s="21" t="str">
        <f t="shared" si="159"/>
        <v/>
      </c>
      <c r="CF107" s="27"/>
      <c r="CI107" s="3">
        <v>104</v>
      </c>
      <c r="CJ107" s="3" t="e">
        <f t="shared" si="186"/>
        <v>#NUM!</v>
      </c>
      <c r="CK107" s="3" t="e">
        <f t="shared" si="187"/>
        <v>#NUM!</v>
      </c>
      <c r="CL107" s="3" t="e">
        <f t="shared" si="188"/>
        <v>#NUM!</v>
      </c>
      <c r="CM107" s="3" t="e">
        <f>VLOOKUP(CJ107,Anmeldung!$A$5:$E$204,5,FALSE)</f>
        <v>#NUM!</v>
      </c>
      <c r="CO107" s="63" t="e">
        <f>VLOOKUP(CJ107,Anmeldung!$A$5:$E$204,5,FALSE)</f>
        <v>#NUM!</v>
      </c>
      <c r="CP107" s="3" t="e">
        <f t="shared" si="160"/>
        <v>#NUM!</v>
      </c>
      <c r="CQ107" s="64" t="str">
        <f t="shared" si="161"/>
        <v/>
      </c>
      <c r="CR107" s="65" t="str">
        <f t="shared" si="162"/>
        <v/>
      </c>
      <c r="CS107">
        <f t="shared" si="189"/>
        <v>104</v>
      </c>
      <c r="CT107" t="str">
        <f t="shared" si="163"/>
        <v/>
      </c>
      <c r="CU107" t="str">
        <f t="shared" si="164"/>
        <v/>
      </c>
      <c r="CV107" t="str">
        <f t="shared" si="174"/>
        <v/>
      </c>
      <c r="CW107" t="str">
        <f t="shared" si="165"/>
        <v/>
      </c>
      <c r="CZ107" s="3">
        <v>104</v>
      </c>
      <c r="DA107" s="3" t="str">
        <f t="shared" si="166"/>
        <v/>
      </c>
      <c r="DB107" s="3" t="str">
        <f t="shared" si="167"/>
        <v/>
      </c>
      <c r="DC107" s="3" t="str">
        <f t="shared" si="168"/>
        <v/>
      </c>
      <c r="DF107" s="3">
        <v>104</v>
      </c>
      <c r="DG107" s="3" t="str">
        <f t="shared" si="169"/>
        <v/>
      </c>
      <c r="DH107" s="3" t="str">
        <f t="shared" si="170"/>
        <v/>
      </c>
      <c r="DI107" s="3" t="str">
        <f t="shared" si="171"/>
        <v/>
      </c>
    </row>
    <row r="108" spans="1:113" x14ac:dyDescent="0.3">
      <c r="A108">
        <f t="shared" si="110"/>
        <v>0</v>
      </c>
      <c r="B108">
        <f t="shared" si="111"/>
        <v>0</v>
      </c>
      <c r="C108">
        <f t="shared" si="112"/>
        <v>0</v>
      </c>
      <c r="D108">
        <f t="shared" si="113"/>
        <v>0</v>
      </c>
      <c r="E108">
        <f t="shared" si="114"/>
        <v>0</v>
      </c>
      <c r="F108">
        <f t="shared" si="115"/>
        <v>0</v>
      </c>
      <c r="G108">
        <f t="shared" si="116"/>
        <v>0</v>
      </c>
      <c r="H108">
        <f t="shared" si="117"/>
        <v>0</v>
      </c>
      <c r="I108">
        <f t="shared" si="118"/>
        <v>0</v>
      </c>
      <c r="J108">
        <f t="shared" si="119"/>
        <v>0</v>
      </c>
      <c r="M108" s="3" t="str">
        <f t="shared" si="120"/>
        <v/>
      </c>
      <c r="N108" s="3" t="str">
        <f t="shared" si="121"/>
        <v/>
      </c>
      <c r="O108" s="3" t="str">
        <f t="shared" si="122"/>
        <v/>
      </c>
      <c r="P108" s="3" t="str">
        <f t="shared" si="123"/>
        <v/>
      </c>
      <c r="Q108" s="3" t="str">
        <f t="shared" si="124"/>
        <v/>
      </c>
      <c r="R108" s="3" t="str">
        <f t="shared" si="125"/>
        <v/>
      </c>
      <c r="S108" s="3" t="str">
        <f t="shared" si="126"/>
        <v/>
      </c>
      <c r="T108" s="3" t="str">
        <f t="shared" si="127"/>
        <v/>
      </c>
      <c r="U108" s="3" t="str">
        <f t="shared" si="128"/>
        <v/>
      </c>
      <c r="V108" s="3" t="str">
        <f t="shared" si="129"/>
        <v/>
      </c>
      <c r="Z108" s="20" t="str">
        <f>Qualifikation!AD109</f>
        <v/>
      </c>
      <c r="AA108" s="21" t="str">
        <f>Qualifikation!AE109</f>
        <v/>
      </c>
      <c r="AB108" s="21" t="str">
        <f>Qualifikation!AF109</f>
        <v/>
      </c>
      <c r="AC108" s="21" t="str">
        <f>Qualifikation!AG109</f>
        <v/>
      </c>
      <c r="AD108" s="27"/>
      <c r="AE108" t="str">
        <f>IFERROR(VLOOKUP(1000,$A108:Z108,26,FALSE),"")</f>
        <v/>
      </c>
      <c r="AF108" s="20" t="str">
        <f t="shared" si="175"/>
        <v/>
      </c>
      <c r="AG108" s="21" t="str">
        <f t="shared" si="130"/>
        <v/>
      </c>
      <c r="AH108" s="21" t="str">
        <f t="shared" si="176"/>
        <v/>
      </c>
      <c r="AI108" s="21" t="str">
        <f t="shared" si="131"/>
        <v/>
      </c>
      <c r="AJ108" s="27"/>
      <c r="AK108" t="str">
        <f>IFERROR(VLOOKUP(1000,$B108:AF108,31,FALSE),"")</f>
        <v/>
      </c>
      <c r="AL108" s="20" t="str">
        <f t="shared" si="177"/>
        <v/>
      </c>
      <c r="AM108" s="21" t="str">
        <f t="shared" si="132"/>
        <v/>
      </c>
      <c r="AN108" s="21" t="str">
        <f t="shared" si="178"/>
        <v/>
      </c>
      <c r="AO108" s="21" t="str">
        <f t="shared" si="133"/>
        <v/>
      </c>
      <c r="AP108" s="27"/>
      <c r="AQ108" t="str">
        <f t="shared" si="134"/>
        <v/>
      </c>
      <c r="AR108" s="20" t="str">
        <f t="shared" si="179"/>
        <v/>
      </c>
      <c r="AS108" s="21" t="str">
        <f t="shared" si="180"/>
        <v/>
      </c>
      <c r="AT108" s="21" t="str">
        <f t="shared" si="181"/>
        <v/>
      </c>
      <c r="AU108" s="21" t="str">
        <f t="shared" si="172"/>
        <v/>
      </c>
      <c r="AV108" s="27"/>
      <c r="AW108" t="str">
        <f t="shared" si="135"/>
        <v/>
      </c>
      <c r="AX108" t="str">
        <f t="shared" si="136"/>
        <v/>
      </c>
      <c r="AY108" t="str">
        <f t="shared" si="137"/>
        <v/>
      </c>
      <c r="AZ108" t="str">
        <f t="shared" si="138"/>
        <v/>
      </c>
      <c r="BA108" t="str">
        <f t="shared" si="173"/>
        <v/>
      </c>
      <c r="BB108" s="28"/>
      <c r="BC108" t="str">
        <f t="shared" si="139"/>
        <v/>
      </c>
      <c r="BD108" s="20" t="str">
        <f t="shared" si="182"/>
        <v/>
      </c>
      <c r="BE108" s="21" t="str">
        <f t="shared" si="140"/>
        <v/>
      </c>
      <c r="BF108" s="21" t="str">
        <f t="shared" si="141"/>
        <v/>
      </c>
      <c r="BG108" s="21" t="str">
        <f t="shared" si="142"/>
        <v/>
      </c>
      <c r="BH108" s="27"/>
      <c r="BI108" t="str">
        <f t="shared" si="143"/>
        <v/>
      </c>
      <c r="BJ108" t="str">
        <f t="shared" si="183"/>
        <v/>
      </c>
      <c r="BK108" t="str">
        <f t="shared" si="144"/>
        <v/>
      </c>
      <c r="BL108" t="str">
        <f t="shared" si="145"/>
        <v/>
      </c>
      <c r="BM108" t="str">
        <f t="shared" si="146"/>
        <v/>
      </c>
      <c r="BN108" s="28"/>
      <c r="BO108" t="str">
        <f t="shared" si="147"/>
        <v/>
      </c>
      <c r="BP108" s="20" t="str">
        <f t="shared" si="184"/>
        <v/>
      </c>
      <c r="BQ108" s="21" t="str">
        <f t="shared" si="148"/>
        <v/>
      </c>
      <c r="BR108" s="21" t="str">
        <f t="shared" si="149"/>
        <v/>
      </c>
      <c r="BS108" s="21" t="str">
        <f t="shared" si="150"/>
        <v/>
      </c>
      <c r="BT108" s="27"/>
      <c r="BU108" t="str">
        <f t="shared" si="151"/>
        <v/>
      </c>
      <c r="BV108" t="str">
        <f t="shared" si="185"/>
        <v/>
      </c>
      <c r="BW108" t="str">
        <f t="shared" si="152"/>
        <v/>
      </c>
      <c r="BX108" t="str">
        <f t="shared" si="153"/>
        <v/>
      </c>
      <c r="BY108" t="str">
        <f t="shared" si="154"/>
        <v/>
      </c>
      <c r="BZ108" s="28"/>
      <c r="CA108" t="str">
        <f t="shared" si="155"/>
        <v/>
      </c>
      <c r="CB108" s="20" t="str">
        <f t="shared" si="156"/>
        <v/>
      </c>
      <c r="CC108" s="21" t="str">
        <f t="shared" si="157"/>
        <v/>
      </c>
      <c r="CD108" s="21" t="str">
        <f t="shared" si="158"/>
        <v/>
      </c>
      <c r="CE108" s="21" t="str">
        <f t="shared" si="159"/>
        <v/>
      </c>
      <c r="CF108" s="27"/>
      <c r="CI108" s="3">
        <v>105</v>
      </c>
      <c r="CJ108" s="3" t="e">
        <f t="shared" si="186"/>
        <v>#NUM!</v>
      </c>
      <c r="CK108" s="3" t="e">
        <f t="shared" si="187"/>
        <v>#NUM!</v>
      </c>
      <c r="CL108" s="3" t="e">
        <f t="shared" si="188"/>
        <v>#NUM!</v>
      </c>
      <c r="CM108" s="3" t="e">
        <f>VLOOKUP(CJ108,Anmeldung!$A$5:$E$204,5,FALSE)</f>
        <v>#NUM!</v>
      </c>
      <c r="CO108" s="63" t="e">
        <f>VLOOKUP(CJ108,Anmeldung!$A$5:$E$204,5,FALSE)</f>
        <v>#NUM!</v>
      </c>
      <c r="CP108" s="3" t="e">
        <f t="shared" si="160"/>
        <v>#NUM!</v>
      </c>
      <c r="CQ108" s="64" t="str">
        <f t="shared" si="161"/>
        <v/>
      </c>
      <c r="CR108" s="65" t="str">
        <f t="shared" si="162"/>
        <v/>
      </c>
      <c r="CS108">
        <f t="shared" si="189"/>
        <v>105</v>
      </c>
      <c r="CT108" t="str">
        <f t="shared" si="163"/>
        <v/>
      </c>
      <c r="CU108" t="str">
        <f t="shared" si="164"/>
        <v/>
      </c>
      <c r="CV108" t="str">
        <f t="shared" si="174"/>
        <v/>
      </c>
      <c r="CW108" t="str">
        <f t="shared" si="165"/>
        <v/>
      </c>
      <c r="CZ108" s="3">
        <v>105</v>
      </c>
      <c r="DA108" s="3" t="str">
        <f t="shared" si="166"/>
        <v/>
      </c>
      <c r="DB108" s="3" t="str">
        <f t="shared" si="167"/>
        <v/>
      </c>
      <c r="DC108" s="3" t="str">
        <f t="shared" si="168"/>
        <v/>
      </c>
      <c r="DF108" s="3">
        <v>105</v>
      </c>
      <c r="DG108" s="3" t="str">
        <f t="shared" si="169"/>
        <v/>
      </c>
      <c r="DH108" s="3" t="str">
        <f t="shared" si="170"/>
        <v/>
      </c>
      <c r="DI108" s="3" t="str">
        <f t="shared" si="171"/>
        <v/>
      </c>
    </row>
    <row r="109" spans="1:113" x14ac:dyDescent="0.3">
      <c r="A109">
        <f t="shared" si="110"/>
        <v>0</v>
      </c>
      <c r="B109">
        <f t="shared" si="111"/>
        <v>0</v>
      </c>
      <c r="C109">
        <f t="shared" si="112"/>
        <v>0</v>
      </c>
      <c r="D109">
        <f t="shared" si="113"/>
        <v>0</v>
      </c>
      <c r="E109">
        <f t="shared" si="114"/>
        <v>0</v>
      </c>
      <c r="F109">
        <f t="shared" si="115"/>
        <v>0</v>
      </c>
      <c r="G109">
        <f t="shared" si="116"/>
        <v>0</v>
      </c>
      <c r="H109">
        <f t="shared" si="117"/>
        <v>0</v>
      </c>
      <c r="I109">
        <f t="shared" si="118"/>
        <v>0</v>
      </c>
      <c r="J109">
        <f t="shared" si="119"/>
        <v>0</v>
      </c>
      <c r="M109" s="3" t="str">
        <f t="shared" si="120"/>
        <v/>
      </c>
      <c r="N109" s="3" t="str">
        <f t="shared" si="121"/>
        <v/>
      </c>
      <c r="O109" s="3" t="str">
        <f t="shared" si="122"/>
        <v/>
      </c>
      <c r="P109" s="3" t="str">
        <f t="shared" si="123"/>
        <v/>
      </c>
      <c r="Q109" s="3" t="str">
        <f t="shared" si="124"/>
        <v/>
      </c>
      <c r="R109" s="3" t="str">
        <f t="shared" si="125"/>
        <v/>
      </c>
      <c r="S109" s="3" t="str">
        <f t="shared" si="126"/>
        <v/>
      </c>
      <c r="T109" s="3" t="str">
        <f t="shared" si="127"/>
        <v/>
      </c>
      <c r="U109" s="3" t="str">
        <f t="shared" si="128"/>
        <v/>
      </c>
      <c r="V109" s="3" t="str">
        <f t="shared" si="129"/>
        <v/>
      </c>
      <c r="Z109" s="20" t="str">
        <f>Qualifikation!AD110</f>
        <v/>
      </c>
      <c r="AA109" s="21" t="str">
        <f>Qualifikation!AE110</f>
        <v/>
      </c>
      <c r="AB109" s="21" t="str">
        <f>Qualifikation!AF110</f>
        <v/>
      </c>
      <c r="AC109" s="21" t="str">
        <f>Qualifikation!AG110</f>
        <v/>
      </c>
      <c r="AD109" s="27"/>
      <c r="AE109" t="str">
        <f>IFERROR(VLOOKUP(1000,$A109:Z109,26,FALSE),"")</f>
        <v/>
      </c>
      <c r="AF109" s="20" t="str">
        <f t="shared" si="175"/>
        <v/>
      </c>
      <c r="AG109" s="21" t="str">
        <f t="shared" si="130"/>
        <v/>
      </c>
      <c r="AH109" s="21" t="str">
        <f t="shared" si="176"/>
        <v/>
      </c>
      <c r="AI109" s="21" t="str">
        <f t="shared" si="131"/>
        <v/>
      </c>
      <c r="AJ109" s="27"/>
      <c r="AK109" t="str">
        <f>IFERROR(VLOOKUP(1000,$B109:AF109,31,FALSE),"")</f>
        <v/>
      </c>
      <c r="AL109" s="20" t="str">
        <f t="shared" si="177"/>
        <v/>
      </c>
      <c r="AM109" s="21" t="str">
        <f t="shared" si="132"/>
        <v/>
      </c>
      <c r="AN109" s="21" t="str">
        <f t="shared" si="178"/>
        <v/>
      </c>
      <c r="AO109" s="21" t="str">
        <f t="shared" si="133"/>
        <v/>
      </c>
      <c r="AP109" s="27"/>
      <c r="AQ109" t="str">
        <f t="shared" si="134"/>
        <v/>
      </c>
      <c r="AR109" s="20" t="str">
        <f t="shared" si="179"/>
        <v/>
      </c>
      <c r="AS109" s="21" t="str">
        <f t="shared" si="180"/>
        <v/>
      </c>
      <c r="AT109" s="21" t="str">
        <f t="shared" si="181"/>
        <v/>
      </c>
      <c r="AU109" s="21" t="str">
        <f t="shared" si="172"/>
        <v/>
      </c>
      <c r="AV109" s="27"/>
      <c r="AW109" t="str">
        <f t="shared" si="135"/>
        <v/>
      </c>
      <c r="AX109" t="str">
        <f t="shared" si="136"/>
        <v/>
      </c>
      <c r="AY109" t="str">
        <f t="shared" si="137"/>
        <v/>
      </c>
      <c r="AZ109" t="str">
        <f t="shared" si="138"/>
        <v/>
      </c>
      <c r="BA109" t="str">
        <f t="shared" si="173"/>
        <v/>
      </c>
      <c r="BB109" s="28"/>
      <c r="BC109" t="str">
        <f t="shared" si="139"/>
        <v/>
      </c>
      <c r="BD109" s="20" t="str">
        <f t="shared" si="182"/>
        <v/>
      </c>
      <c r="BE109" s="21" t="str">
        <f t="shared" si="140"/>
        <v/>
      </c>
      <c r="BF109" s="21" t="str">
        <f t="shared" si="141"/>
        <v/>
      </c>
      <c r="BG109" s="21" t="str">
        <f t="shared" si="142"/>
        <v/>
      </c>
      <c r="BH109" s="27"/>
      <c r="BI109" t="str">
        <f t="shared" si="143"/>
        <v/>
      </c>
      <c r="BJ109" t="str">
        <f t="shared" si="183"/>
        <v/>
      </c>
      <c r="BK109" t="str">
        <f t="shared" si="144"/>
        <v/>
      </c>
      <c r="BL109" t="str">
        <f t="shared" si="145"/>
        <v/>
      </c>
      <c r="BM109" t="str">
        <f t="shared" si="146"/>
        <v/>
      </c>
      <c r="BN109" s="28"/>
      <c r="BO109" t="str">
        <f t="shared" si="147"/>
        <v/>
      </c>
      <c r="BP109" s="20" t="str">
        <f t="shared" si="184"/>
        <v/>
      </c>
      <c r="BQ109" s="21" t="str">
        <f t="shared" si="148"/>
        <v/>
      </c>
      <c r="BR109" s="21" t="str">
        <f t="shared" si="149"/>
        <v/>
      </c>
      <c r="BS109" s="21" t="str">
        <f t="shared" si="150"/>
        <v/>
      </c>
      <c r="BT109" s="27"/>
      <c r="BU109" t="str">
        <f t="shared" si="151"/>
        <v/>
      </c>
      <c r="BV109" t="str">
        <f t="shared" si="185"/>
        <v/>
      </c>
      <c r="BW109" t="str">
        <f t="shared" si="152"/>
        <v/>
      </c>
      <c r="BX109" t="str">
        <f t="shared" si="153"/>
        <v/>
      </c>
      <c r="BY109" t="str">
        <f t="shared" si="154"/>
        <v/>
      </c>
      <c r="BZ109" s="28"/>
      <c r="CA109" t="str">
        <f t="shared" si="155"/>
        <v/>
      </c>
      <c r="CB109" s="20" t="str">
        <f t="shared" si="156"/>
        <v/>
      </c>
      <c r="CC109" s="21" t="str">
        <f t="shared" si="157"/>
        <v/>
      </c>
      <c r="CD109" s="21" t="str">
        <f t="shared" si="158"/>
        <v/>
      </c>
      <c r="CE109" s="21" t="str">
        <f t="shared" si="159"/>
        <v/>
      </c>
      <c r="CF109" s="27"/>
      <c r="CI109" s="3">
        <v>106</v>
      </c>
      <c r="CJ109" s="3" t="e">
        <f t="shared" si="186"/>
        <v>#NUM!</v>
      </c>
      <c r="CK109" s="3" t="e">
        <f t="shared" si="187"/>
        <v>#NUM!</v>
      </c>
      <c r="CL109" s="3" t="e">
        <f t="shared" si="188"/>
        <v>#NUM!</v>
      </c>
      <c r="CM109" s="3" t="e">
        <f>VLOOKUP(CJ109,Anmeldung!$A$5:$E$204,5,FALSE)</f>
        <v>#NUM!</v>
      </c>
      <c r="CO109" s="63" t="e">
        <f>VLOOKUP(CJ109,Anmeldung!$A$5:$E$204,5,FALSE)</f>
        <v>#NUM!</v>
      </c>
      <c r="CP109" s="3" t="e">
        <f t="shared" si="160"/>
        <v>#NUM!</v>
      </c>
      <c r="CQ109" s="64" t="str">
        <f t="shared" si="161"/>
        <v/>
      </c>
      <c r="CR109" s="65" t="str">
        <f t="shared" si="162"/>
        <v/>
      </c>
      <c r="CS109">
        <f t="shared" si="189"/>
        <v>106</v>
      </c>
      <c r="CT109" t="str">
        <f t="shared" si="163"/>
        <v/>
      </c>
      <c r="CU109" t="str">
        <f t="shared" si="164"/>
        <v/>
      </c>
      <c r="CV109" t="str">
        <f t="shared" si="174"/>
        <v/>
      </c>
      <c r="CW109" t="str">
        <f t="shared" si="165"/>
        <v/>
      </c>
      <c r="CZ109" s="3">
        <v>106</v>
      </c>
      <c r="DA109" s="3" t="str">
        <f t="shared" si="166"/>
        <v/>
      </c>
      <c r="DB109" s="3" t="str">
        <f t="shared" si="167"/>
        <v/>
      </c>
      <c r="DC109" s="3" t="str">
        <f t="shared" si="168"/>
        <v/>
      </c>
      <c r="DF109" s="3">
        <v>106</v>
      </c>
      <c r="DG109" s="3" t="str">
        <f t="shared" si="169"/>
        <v/>
      </c>
      <c r="DH109" s="3" t="str">
        <f t="shared" si="170"/>
        <v/>
      </c>
      <c r="DI109" s="3" t="str">
        <f t="shared" si="171"/>
        <v/>
      </c>
    </row>
    <row r="110" spans="1:113" x14ac:dyDescent="0.3">
      <c r="A110">
        <f t="shared" si="110"/>
        <v>0</v>
      </c>
      <c r="B110">
        <f t="shared" si="111"/>
        <v>0</v>
      </c>
      <c r="C110">
        <f t="shared" si="112"/>
        <v>0</v>
      </c>
      <c r="D110">
        <f t="shared" si="113"/>
        <v>0</v>
      </c>
      <c r="E110">
        <f t="shared" si="114"/>
        <v>0</v>
      </c>
      <c r="F110">
        <f t="shared" si="115"/>
        <v>0</v>
      </c>
      <c r="G110">
        <f t="shared" si="116"/>
        <v>0</v>
      </c>
      <c r="H110">
        <f t="shared" si="117"/>
        <v>0</v>
      </c>
      <c r="I110">
        <f t="shared" si="118"/>
        <v>0</v>
      </c>
      <c r="J110">
        <f t="shared" si="119"/>
        <v>0</v>
      </c>
      <c r="M110" s="3" t="str">
        <f t="shared" si="120"/>
        <v/>
      </c>
      <c r="N110" s="3" t="str">
        <f t="shared" si="121"/>
        <v/>
      </c>
      <c r="O110" s="3" t="str">
        <f t="shared" si="122"/>
        <v/>
      </c>
      <c r="P110" s="3" t="str">
        <f t="shared" si="123"/>
        <v/>
      </c>
      <c r="Q110" s="3" t="str">
        <f t="shared" si="124"/>
        <v/>
      </c>
      <c r="R110" s="3" t="str">
        <f t="shared" si="125"/>
        <v/>
      </c>
      <c r="S110" s="3" t="str">
        <f t="shared" si="126"/>
        <v/>
      </c>
      <c r="T110" s="3" t="str">
        <f t="shared" si="127"/>
        <v/>
      </c>
      <c r="U110" s="3" t="str">
        <f t="shared" si="128"/>
        <v/>
      </c>
      <c r="V110" s="3" t="str">
        <f t="shared" si="129"/>
        <v/>
      </c>
      <c r="Z110" s="20" t="str">
        <f>Qualifikation!AD111</f>
        <v/>
      </c>
      <c r="AA110" s="21" t="str">
        <f>Qualifikation!AE111</f>
        <v/>
      </c>
      <c r="AB110" s="21" t="str">
        <f>Qualifikation!AF111</f>
        <v/>
      </c>
      <c r="AC110" s="21" t="str">
        <f>Qualifikation!AG111</f>
        <v/>
      </c>
      <c r="AD110" s="27"/>
      <c r="AE110" t="str">
        <f>IFERROR(VLOOKUP(1000,$A110:Z110,26,FALSE),"")</f>
        <v/>
      </c>
      <c r="AF110" s="20" t="str">
        <f t="shared" si="175"/>
        <v/>
      </c>
      <c r="AG110" s="21" t="str">
        <f t="shared" si="130"/>
        <v/>
      </c>
      <c r="AH110" s="21" t="str">
        <f t="shared" si="176"/>
        <v/>
      </c>
      <c r="AI110" s="21" t="str">
        <f t="shared" si="131"/>
        <v/>
      </c>
      <c r="AJ110" s="27"/>
      <c r="AK110" t="str">
        <f>IFERROR(VLOOKUP(1000,$B110:AF110,31,FALSE),"")</f>
        <v/>
      </c>
      <c r="AL110" s="20" t="str">
        <f t="shared" si="177"/>
        <v/>
      </c>
      <c r="AM110" s="21" t="str">
        <f t="shared" si="132"/>
        <v/>
      </c>
      <c r="AN110" s="21" t="str">
        <f t="shared" si="178"/>
        <v/>
      </c>
      <c r="AO110" s="21" t="str">
        <f t="shared" si="133"/>
        <v/>
      </c>
      <c r="AP110" s="27"/>
      <c r="AQ110" t="str">
        <f t="shared" si="134"/>
        <v/>
      </c>
      <c r="AR110" s="20" t="str">
        <f t="shared" si="179"/>
        <v/>
      </c>
      <c r="AS110" s="21" t="str">
        <f t="shared" si="180"/>
        <v/>
      </c>
      <c r="AT110" s="21" t="str">
        <f t="shared" si="181"/>
        <v/>
      </c>
      <c r="AU110" s="21" t="str">
        <f t="shared" si="172"/>
        <v/>
      </c>
      <c r="AV110" s="27"/>
      <c r="AW110" t="str">
        <f t="shared" si="135"/>
        <v/>
      </c>
      <c r="AX110" t="str">
        <f t="shared" si="136"/>
        <v/>
      </c>
      <c r="AY110" t="str">
        <f t="shared" si="137"/>
        <v/>
      </c>
      <c r="AZ110" t="str">
        <f t="shared" si="138"/>
        <v/>
      </c>
      <c r="BA110" t="str">
        <f t="shared" si="173"/>
        <v/>
      </c>
      <c r="BB110" s="28"/>
      <c r="BC110" t="str">
        <f t="shared" si="139"/>
        <v/>
      </c>
      <c r="BD110" s="20" t="str">
        <f t="shared" si="182"/>
        <v/>
      </c>
      <c r="BE110" s="21" t="str">
        <f t="shared" si="140"/>
        <v/>
      </c>
      <c r="BF110" s="21" t="str">
        <f t="shared" si="141"/>
        <v/>
      </c>
      <c r="BG110" s="21" t="str">
        <f t="shared" si="142"/>
        <v/>
      </c>
      <c r="BH110" s="27"/>
      <c r="BI110" t="str">
        <f t="shared" si="143"/>
        <v/>
      </c>
      <c r="BJ110" t="str">
        <f t="shared" si="183"/>
        <v/>
      </c>
      <c r="BK110" t="str">
        <f t="shared" si="144"/>
        <v/>
      </c>
      <c r="BL110" t="str">
        <f t="shared" si="145"/>
        <v/>
      </c>
      <c r="BM110" t="str">
        <f t="shared" si="146"/>
        <v/>
      </c>
      <c r="BN110" s="28"/>
      <c r="BO110" t="str">
        <f t="shared" si="147"/>
        <v/>
      </c>
      <c r="BP110" s="20" t="str">
        <f t="shared" si="184"/>
        <v/>
      </c>
      <c r="BQ110" s="21" t="str">
        <f t="shared" si="148"/>
        <v/>
      </c>
      <c r="BR110" s="21" t="str">
        <f t="shared" si="149"/>
        <v/>
      </c>
      <c r="BS110" s="21" t="str">
        <f t="shared" si="150"/>
        <v/>
      </c>
      <c r="BT110" s="27"/>
      <c r="BU110" t="str">
        <f t="shared" si="151"/>
        <v/>
      </c>
      <c r="BV110" t="str">
        <f t="shared" si="185"/>
        <v/>
      </c>
      <c r="BW110" t="str">
        <f t="shared" si="152"/>
        <v/>
      </c>
      <c r="BX110" t="str">
        <f t="shared" si="153"/>
        <v/>
      </c>
      <c r="BY110" t="str">
        <f t="shared" si="154"/>
        <v/>
      </c>
      <c r="BZ110" s="28"/>
      <c r="CA110" t="str">
        <f t="shared" si="155"/>
        <v/>
      </c>
      <c r="CB110" s="20" t="str">
        <f t="shared" si="156"/>
        <v/>
      </c>
      <c r="CC110" s="21" t="str">
        <f t="shared" si="157"/>
        <v/>
      </c>
      <c r="CD110" s="21" t="str">
        <f t="shared" si="158"/>
        <v/>
      </c>
      <c r="CE110" s="21" t="str">
        <f t="shared" si="159"/>
        <v/>
      </c>
      <c r="CF110" s="27"/>
      <c r="CI110" s="3">
        <v>107</v>
      </c>
      <c r="CJ110" s="3" t="e">
        <f t="shared" si="186"/>
        <v>#NUM!</v>
      </c>
      <c r="CK110" s="3" t="e">
        <f t="shared" si="187"/>
        <v>#NUM!</v>
      </c>
      <c r="CL110" s="3" t="e">
        <f t="shared" si="188"/>
        <v>#NUM!</v>
      </c>
      <c r="CM110" s="3" t="e">
        <f>VLOOKUP(CJ110,Anmeldung!$A$5:$E$204,5,FALSE)</f>
        <v>#NUM!</v>
      </c>
      <c r="CO110" s="63" t="e">
        <f>VLOOKUP(CJ110,Anmeldung!$A$5:$E$204,5,FALSE)</f>
        <v>#NUM!</v>
      </c>
      <c r="CP110" s="3" t="e">
        <f t="shared" si="160"/>
        <v>#NUM!</v>
      </c>
      <c r="CQ110" s="64" t="str">
        <f t="shared" si="161"/>
        <v/>
      </c>
      <c r="CR110" s="65" t="str">
        <f t="shared" si="162"/>
        <v/>
      </c>
      <c r="CS110">
        <f t="shared" si="189"/>
        <v>107</v>
      </c>
      <c r="CT110" t="str">
        <f t="shared" si="163"/>
        <v/>
      </c>
      <c r="CU110" t="str">
        <f t="shared" si="164"/>
        <v/>
      </c>
      <c r="CV110" t="str">
        <f t="shared" si="174"/>
        <v/>
      </c>
      <c r="CW110" t="str">
        <f t="shared" si="165"/>
        <v/>
      </c>
      <c r="CZ110" s="3">
        <v>107</v>
      </c>
      <c r="DA110" s="3" t="str">
        <f t="shared" si="166"/>
        <v/>
      </c>
      <c r="DB110" s="3" t="str">
        <f t="shared" si="167"/>
        <v/>
      </c>
      <c r="DC110" s="3" t="str">
        <f t="shared" si="168"/>
        <v/>
      </c>
      <c r="DF110" s="3">
        <v>107</v>
      </c>
      <c r="DG110" s="3" t="str">
        <f t="shared" si="169"/>
        <v/>
      </c>
      <c r="DH110" s="3" t="str">
        <f t="shared" si="170"/>
        <v/>
      </c>
      <c r="DI110" s="3" t="str">
        <f t="shared" si="171"/>
        <v/>
      </c>
    </row>
    <row r="111" spans="1:113" x14ac:dyDescent="0.3">
      <c r="A111">
        <f t="shared" si="110"/>
        <v>0</v>
      </c>
      <c r="B111">
        <f t="shared" si="111"/>
        <v>0</v>
      </c>
      <c r="C111">
        <f t="shared" si="112"/>
        <v>0</v>
      </c>
      <c r="D111">
        <f t="shared" si="113"/>
        <v>0</v>
      </c>
      <c r="E111">
        <f t="shared" si="114"/>
        <v>0</v>
      </c>
      <c r="F111">
        <f t="shared" si="115"/>
        <v>0</v>
      </c>
      <c r="G111">
        <f t="shared" si="116"/>
        <v>0</v>
      </c>
      <c r="H111">
        <f t="shared" si="117"/>
        <v>0</v>
      </c>
      <c r="I111">
        <f t="shared" si="118"/>
        <v>0</v>
      </c>
      <c r="J111">
        <f t="shared" si="119"/>
        <v>0</v>
      </c>
      <c r="M111" s="3" t="str">
        <f t="shared" si="120"/>
        <v/>
      </c>
      <c r="N111" s="3" t="str">
        <f t="shared" si="121"/>
        <v/>
      </c>
      <c r="O111" s="3" t="str">
        <f t="shared" si="122"/>
        <v/>
      </c>
      <c r="P111" s="3" t="str">
        <f t="shared" si="123"/>
        <v/>
      </c>
      <c r="Q111" s="3" t="str">
        <f t="shared" si="124"/>
        <v/>
      </c>
      <c r="R111" s="3" t="str">
        <f t="shared" si="125"/>
        <v/>
      </c>
      <c r="S111" s="3" t="str">
        <f t="shared" si="126"/>
        <v/>
      </c>
      <c r="T111" s="3" t="str">
        <f t="shared" si="127"/>
        <v/>
      </c>
      <c r="U111" s="3" t="str">
        <f t="shared" si="128"/>
        <v/>
      </c>
      <c r="V111" s="3" t="str">
        <f t="shared" si="129"/>
        <v/>
      </c>
      <c r="Z111" s="20" t="str">
        <f>Qualifikation!AD112</f>
        <v/>
      </c>
      <c r="AA111" s="21" t="str">
        <f>Qualifikation!AE112</f>
        <v/>
      </c>
      <c r="AB111" s="21" t="str">
        <f>Qualifikation!AF112</f>
        <v/>
      </c>
      <c r="AC111" s="21" t="str">
        <f>Qualifikation!AG112</f>
        <v/>
      </c>
      <c r="AD111" s="27"/>
      <c r="AE111" t="str">
        <f>IFERROR(VLOOKUP(1000,$A111:Z111,26,FALSE),"")</f>
        <v/>
      </c>
      <c r="AF111" s="20" t="str">
        <f t="shared" si="175"/>
        <v/>
      </c>
      <c r="AG111" s="21" t="str">
        <f t="shared" si="130"/>
        <v/>
      </c>
      <c r="AH111" s="21" t="str">
        <f t="shared" si="176"/>
        <v/>
      </c>
      <c r="AI111" s="21" t="str">
        <f t="shared" si="131"/>
        <v/>
      </c>
      <c r="AJ111" s="27"/>
      <c r="AK111" t="str">
        <f>IFERROR(VLOOKUP(1000,$B111:AF111,31,FALSE),"")</f>
        <v/>
      </c>
      <c r="AL111" s="20" t="str">
        <f t="shared" si="177"/>
        <v/>
      </c>
      <c r="AM111" s="21" t="str">
        <f t="shared" si="132"/>
        <v/>
      </c>
      <c r="AN111" s="21" t="str">
        <f t="shared" si="178"/>
        <v/>
      </c>
      <c r="AO111" s="21" t="str">
        <f t="shared" si="133"/>
        <v/>
      </c>
      <c r="AP111" s="27"/>
      <c r="AQ111" t="str">
        <f t="shared" si="134"/>
        <v/>
      </c>
      <c r="AR111" s="20" t="str">
        <f t="shared" si="179"/>
        <v/>
      </c>
      <c r="AS111" s="21" t="str">
        <f t="shared" si="180"/>
        <v/>
      </c>
      <c r="AT111" s="21" t="str">
        <f t="shared" si="181"/>
        <v/>
      </c>
      <c r="AU111" s="21" t="str">
        <f t="shared" si="172"/>
        <v/>
      </c>
      <c r="AV111" s="27"/>
      <c r="AW111" t="str">
        <f t="shared" si="135"/>
        <v/>
      </c>
      <c r="AX111" t="str">
        <f t="shared" si="136"/>
        <v/>
      </c>
      <c r="AY111" t="str">
        <f t="shared" si="137"/>
        <v/>
      </c>
      <c r="AZ111" t="str">
        <f t="shared" si="138"/>
        <v/>
      </c>
      <c r="BA111" t="str">
        <f t="shared" si="173"/>
        <v/>
      </c>
      <c r="BB111" s="28"/>
      <c r="BC111" t="str">
        <f t="shared" si="139"/>
        <v/>
      </c>
      <c r="BD111" s="20" t="str">
        <f t="shared" si="182"/>
        <v/>
      </c>
      <c r="BE111" s="21" t="str">
        <f t="shared" si="140"/>
        <v/>
      </c>
      <c r="BF111" s="21" t="str">
        <f t="shared" si="141"/>
        <v/>
      </c>
      <c r="BG111" s="21" t="str">
        <f t="shared" si="142"/>
        <v/>
      </c>
      <c r="BH111" s="27"/>
      <c r="BI111" t="str">
        <f t="shared" si="143"/>
        <v/>
      </c>
      <c r="BJ111" t="str">
        <f t="shared" si="183"/>
        <v/>
      </c>
      <c r="BK111" t="str">
        <f t="shared" si="144"/>
        <v/>
      </c>
      <c r="BL111" t="str">
        <f t="shared" si="145"/>
        <v/>
      </c>
      <c r="BM111" t="str">
        <f t="shared" si="146"/>
        <v/>
      </c>
      <c r="BN111" s="28"/>
      <c r="BO111" t="str">
        <f t="shared" si="147"/>
        <v/>
      </c>
      <c r="BP111" s="20" t="str">
        <f t="shared" si="184"/>
        <v/>
      </c>
      <c r="BQ111" s="21" t="str">
        <f t="shared" si="148"/>
        <v/>
      </c>
      <c r="BR111" s="21" t="str">
        <f t="shared" si="149"/>
        <v/>
      </c>
      <c r="BS111" s="21" t="str">
        <f t="shared" si="150"/>
        <v/>
      </c>
      <c r="BT111" s="27"/>
      <c r="BU111" t="str">
        <f t="shared" si="151"/>
        <v/>
      </c>
      <c r="BV111" t="str">
        <f t="shared" si="185"/>
        <v/>
      </c>
      <c r="BW111" t="str">
        <f t="shared" si="152"/>
        <v/>
      </c>
      <c r="BX111" t="str">
        <f t="shared" si="153"/>
        <v/>
      </c>
      <c r="BY111" t="str">
        <f t="shared" si="154"/>
        <v/>
      </c>
      <c r="BZ111" s="28"/>
      <c r="CA111" t="str">
        <f t="shared" si="155"/>
        <v/>
      </c>
      <c r="CB111" s="20" t="str">
        <f t="shared" si="156"/>
        <v/>
      </c>
      <c r="CC111" s="21" t="str">
        <f t="shared" si="157"/>
        <v/>
      </c>
      <c r="CD111" s="21" t="str">
        <f t="shared" si="158"/>
        <v/>
      </c>
      <c r="CE111" s="21" t="str">
        <f t="shared" si="159"/>
        <v/>
      </c>
      <c r="CF111" s="27"/>
      <c r="CI111" s="3">
        <v>108</v>
      </c>
      <c r="CJ111" s="3" t="e">
        <f t="shared" si="186"/>
        <v>#NUM!</v>
      </c>
      <c r="CK111" s="3" t="e">
        <f t="shared" si="187"/>
        <v>#NUM!</v>
      </c>
      <c r="CL111" s="3" t="e">
        <f t="shared" si="188"/>
        <v>#NUM!</v>
      </c>
      <c r="CM111" s="3" t="e">
        <f>VLOOKUP(CJ111,Anmeldung!$A$5:$E$204,5,FALSE)</f>
        <v>#NUM!</v>
      </c>
      <c r="CO111" s="63" t="e">
        <f>VLOOKUP(CJ111,Anmeldung!$A$5:$E$204,5,FALSE)</f>
        <v>#NUM!</v>
      </c>
      <c r="CP111" s="3" t="e">
        <f t="shared" si="160"/>
        <v>#NUM!</v>
      </c>
      <c r="CQ111" s="64" t="str">
        <f t="shared" si="161"/>
        <v/>
      </c>
      <c r="CR111" s="65" t="str">
        <f t="shared" si="162"/>
        <v/>
      </c>
      <c r="CS111">
        <f t="shared" si="189"/>
        <v>108</v>
      </c>
      <c r="CT111" t="str">
        <f t="shared" si="163"/>
        <v/>
      </c>
      <c r="CU111" t="str">
        <f t="shared" si="164"/>
        <v/>
      </c>
      <c r="CV111" t="str">
        <f t="shared" si="174"/>
        <v/>
      </c>
      <c r="CW111" t="str">
        <f t="shared" si="165"/>
        <v/>
      </c>
      <c r="CZ111" s="3">
        <v>108</v>
      </c>
      <c r="DA111" s="3" t="str">
        <f t="shared" si="166"/>
        <v/>
      </c>
      <c r="DB111" s="3" t="str">
        <f t="shared" si="167"/>
        <v/>
      </c>
      <c r="DC111" s="3" t="str">
        <f t="shared" si="168"/>
        <v/>
      </c>
      <c r="DF111" s="3">
        <v>108</v>
      </c>
      <c r="DG111" s="3" t="str">
        <f t="shared" si="169"/>
        <v/>
      </c>
      <c r="DH111" s="3" t="str">
        <f t="shared" si="170"/>
        <v/>
      </c>
      <c r="DI111" s="3" t="str">
        <f t="shared" si="171"/>
        <v/>
      </c>
    </row>
    <row r="112" spans="1:113" x14ac:dyDescent="0.3">
      <c r="A112">
        <f t="shared" si="110"/>
        <v>0</v>
      </c>
      <c r="B112">
        <f t="shared" si="111"/>
        <v>0</v>
      </c>
      <c r="C112">
        <f t="shared" si="112"/>
        <v>0</v>
      </c>
      <c r="D112">
        <f t="shared" si="113"/>
        <v>0</v>
      </c>
      <c r="E112">
        <f t="shared" si="114"/>
        <v>0</v>
      </c>
      <c r="F112">
        <f t="shared" si="115"/>
        <v>0</v>
      </c>
      <c r="G112">
        <f t="shared" si="116"/>
        <v>0</v>
      </c>
      <c r="H112">
        <f t="shared" si="117"/>
        <v>0</v>
      </c>
      <c r="I112">
        <f t="shared" si="118"/>
        <v>0</v>
      </c>
      <c r="J112">
        <f t="shared" si="119"/>
        <v>0</v>
      </c>
      <c r="M112" s="3" t="str">
        <f t="shared" si="120"/>
        <v/>
      </c>
      <c r="N112" s="3" t="str">
        <f t="shared" si="121"/>
        <v/>
      </c>
      <c r="O112" s="3" t="str">
        <f t="shared" si="122"/>
        <v/>
      </c>
      <c r="P112" s="3" t="str">
        <f t="shared" si="123"/>
        <v/>
      </c>
      <c r="Q112" s="3" t="str">
        <f t="shared" si="124"/>
        <v/>
      </c>
      <c r="R112" s="3" t="str">
        <f t="shared" si="125"/>
        <v/>
      </c>
      <c r="S112" s="3" t="str">
        <f t="shared" si="126"/>
        <v/>
      </c>
      <c r="T112" s="3" t="str">
        <f t="shared" si="127"/>
        <v/>
      </c>
      <c r="U112" s="3" t="str">
        <f t="shared" si="128"/>
        <v/>
      </c>
      <c r="V112" s="3" t="str">
        <f t="shared" si="129"/>
        <v/>
      </c>
      <c r="Z112" s="20" t="str">
        <f>Qualifikation!AD113</f>
        <v/>
      </c>
      <c r="AA112" s="21" t="str">
        <f>Qualifikation!AE113</f>
        <v/>
      </c>
      <c r="AB112" s="21" t="str">
        <f>Qualifikation!AF113</f>
        <v/>
      </c>
      <c r="AC112" s="21" t="str">
        <f>Qualifikation!AG113</f>
        <v/>
      </c>
      <c r="AD112" s="27"/>
      <c r="AE112" t="str">
        <f>IFERROR(VLOOKUP(1000,$A112:Z112,26,FALSE),"")</f>
        <v/>
      </c>
      <c r="AF112" s="20" t="str">
        <f t="shared" si="175"/>
        <v/>
      </c>
      <c r="AG112" s="21" t="str">
        <f t="shared" si="130"/>
        <v/>
      </c>
      <c r="AH112" s="21" t="str">
        <f t="shared" si="176"/>
        <v/>
      </c>
      <c r="AI112" s="21" t="str">
        <f t="shared" si="131"/>
        <v/>
      </c>
      <c r="AJ112" s="27"/>
      <c r="AK112" t="str">
        <f>IFERROR(VLOOKUP(1000,$B112:AF112,31,FALSE),"")</f>
        <v/>
      </c>
      <c r="AL112" s="20" t="str">
        <f t="shared" si="177"/>
        <v/>
      </c>
      <c r="AM112" s="21" t="str">
        <f t="shared" si="132"/>
        <v/>
      </c>
      <c r="AN112" s="21" t="str">
        <f t="shared" si="178"/>
        <v/>
      </c>
      <c r="AO112" s="21" t="str">
        <f t="shared" si="133"/>
        <v/>
      </c>
      <c r="AP112" s="27"/>
      <c r="AQ112" t="str">
        <f t="shared" si="134"/>
        <v/>
      </c>
      <c r="AR112" s="20" t="str">
        <f t="shared" si="179"/>
        <v/>
      </c>
      <c r="AS112" s="21" t="str">
        <f t="shared" si="180"/>
        <v/>
      </c>
      <c r="AT112" s="21" t="str">
        <f t="shared" si="181"/>
        <v/>
      </c>
      <c r="AU112" s="21" t="str">
        <f t="shared" si="172"/>
        <v/>
      </c>
      <c r="AV112" s="27"/>
      <c r="AW112" t="str">
        <f t="shared" si="135"/>
        <v/>
      </c>
      <c r="AX112" t="str">
        <f t="shared" si="136"/>
        <v/>
      </c>
      <c r="AY112" t="str">
        <f t="shared" si="137"/>
        <v/>
      </c>
      <c r="AZ112" t="str">
        <f t="shared" si="138"/>
        <v/>
      </c>
      <c r="BA112" t="str">
        <f t="shared" si="173"/>
        <v/>
      </c>
      <c r="BB112" s="28"/>
      <c r="BC112" t="str">
        <f t="shared" si="139"/>
        <v/>
      </c>
      <c r="BD112" s="20" t="str">
        <f t="shared" si="182"/>
        <v/>
      </c>
      <c r="BE112" s="21" t="str">
        <f t="shared" si="140"/>
        <v/>
      </c>
      <c r="BF112" s="21" t="str">
        <f t="shared" si="141"/>
        <v/>
      </c>
      <c r="BG112" s="21" t="str">
        <f t="shared" si="142"/>
        <v/>
      </c>
      <c r="BH112" s="27"/>
      <c r="BI112" t="str">
        <f t="shared" si="143"/>
        <v/>
      </c>
      <c r="BJ112" t="str">
        <f t="shared" si="183"/>
        <v/>
      </c>
      <c r="BK112" t="str">
        <f t="shared" si="144"/>
        <v/>
      </c>
      <c r="BL112" t="str">
        <f t="shared" si="145"/>
        <v/>
      </c>
      <c r="BM112" t="str">
        <f t="shared" si="146"/>
        <v/>
      </c>
      <c r="BN112" s="28"/>
      <c r="BO112" t="str">
        <f t="shared" si="147"/>
        <v/>
      </c>
      <c r="BP112" s="20" t="str">
        <f t="shared" si="184"/>
        <v/>
      </c>
      <c r="BQ112" s="21" t="str">
        <f t="shared" si="148"/>
        <v/>
      </c>
      <c r="BR112" s="21" t="str">
        <f t="shared" si="149"/>
        <v/>
      </c>
      <c r="BS112" s="21" t="str">
        <f t="shared" si="150"/>
        <v/>
      </c>
      <c r="BT112" s="27"/>
      <c r="BU112" t="str">
        <f t="shared" si="151"/>
        <v/>
      </c>
      <c r="BV112" t="str">
        <f t="shared" si="185"/>
        <v/>
      </c>
      <c r="BW112" t="str">
        <f t="shared" si="152"/>
        <v/>
      </c>
      <c r="BX112" t="str">
        <f t="shared" si="153"/>
        <v/>
      </c>
      <c r="BY112" t="str">
        <f t="shared" si="154"/>
        <v/>
      </c>
      <c r="BZ112" s="28"/>
      <c r="CA112" t="str">
        <f t="shared" si="155"/>
        <v/>
      </c>
      <c r="CB112" s="20" t="str">
        <f t="shared" si="156"/>
        <v/>
      </c>
      <c r="CC112" s="21" t="str">
        <f t="shared" si="157"/>
        <v/>
      </c>
      <c r="CD112" s="21" t="str">
        <f t="shared" si="158"/>
        <v/>
      </c>
      <c r="CE112" s="21" t="str">
        <f t="shared" si="159"/>
        <v/>
      </c>
      <c r="CF112" s="27"/>
      <c r="CI112" s="3">
        <v>109</v>
      </c>
      <c r="CJ112" s="3" t="e">
        <f t="shared" si="186"/>
        <v>#NUM!</v>
      </c>
      <c r="CK112" s="3" t="e">
        <f t="shared" si="187"/>
        <v>#NUM!</v>
      </c>
      <c r="CL112" s="3" t="e">
        <f t="shared" si="188"/>
        <v>#NUM!</v>
      </c>
      <c r="CM112" s="3" t="e">
        <f>VLOOKUP(CJ112,Anmeldung!$A$5:$E$204,5,FALSE)</f>
        <v>#NUM!</v>
      </c>
      <c r="CO112" s="63" t="e">
        <f>VLOOKUP(CJ112,Anmeldung!$A$5:$E$204,5,FALSE)</f>
        <v>#NUM!</v>
      </c>
      <c r="CP112" s="3" t="e">
        <f t="shared" si="160"/>
        <v>#NUM!</v>
      </c>
      <c r="CQ112" s="64" t="str">
        <f t="shared" si="161"/>
        <v/>
      </c>
      <c r="CR112" s="65" t="str">
        <f t="shared" si="162"/>
        <v/>
      </c>
      <c r="CS112">
        <f t="shared" si="189"/>
        <v>109</v>
      </c>
      <c r="CT112" t="str">
        <f t="shared" si="163"/>
        <v/>
      </c>
      <c r="CU112" t="str">
        <f t="shared" si="164"/>
        <v/>
      </c>
      <c r="CV112" t="str">
        <f t="shared" si="174"/>
        <v/>
      </c>
      <c r="CW112" t="str">
        <f t="shared" si="165"/>
        <v/>
      </c>
      <c r="CZ112" s="3">
        <v>109</v>
      </c>
      <c r="DA112" s="3" t="str">
        <f t="shared" si="166"/>
        <v/>
      </c>
      <c r="DB112" s="3" t="str">
        <f t="shared" si="167"/>
        <v/>
      </c>
      <c r="DC112" s="3" t="str">
        <f t="shared" si="168"/>
        <v/>
      </c>
      <c r="DF112" s="3">
        <v>109</v>
      </c>
      <c r="DG112" s="3" t="str">
        <f t="shared" si="169"/>
        <v/>
      </c>
      <c r="DH112" s="3" t="str">
        <f t="shared" si="170"/>
        <v/>
      </c>
      <c r="DI112" s="3" t="str">
        <f t="shared" si="171"/>
        <v/>
      </c>
    </row>
    <row r="113" spans="1:113" x14ac:dyDescent="0.3">
      <c r="A113">
        <f t="shared" si="110"/>
        <v>0</v>
      </c>
      <c r="B113">
        <f t="shared" si="111"/>
        <v>0</v>
      </c>
      <c r="C113">
        <f t="shared" si="112"/>
        <v>0</v>
      </c>
      <c r="D113">
        <f t="shared" si="113"/>
        <v>0</v>
      </c>
      <c r="E113">
        <f t="shared" si="114"/>
        <v>0</v>
      </c>
      <c r="F113">
        <f t="shared" si="115"/>
        <v>0</v>
      </c>
      <c r="G113">
        <f t="shared" si="116"/>
        <v>0</v>
      </c>
      <c r="H113">
        <f t="shared" si="117"/>
        <v>0</v>
      </c>
      <c r="I113">
        <f t="shared" si="118"/>
        <v>0</v>
      </c>
      <c r="J113">
        <f t="shared" si="119"/>
        <v>0</v>
      </c>
      <c r="M113" s="3" t="str">
        <f t="shared" si="120"/>
        <v/>
      </c>
      <c r="N113" s="3" t="str">
        <f t="shared" si="121"/>
        <v/>
      </c>
      <c r="O113" s="3" t="str">
        <f t="shared" si="122"/>
        <v/>
      </c>
      <c r="P113" s="3" t="str">
        <f t="shared" si="123"/>
        <v/>
      </c>
      <c r="Q113" s="3" t="str">
        <f t="shared" si="124"/>
        <v/>
      </c>
      <c r="R113" s="3" t="str">
        <f t="shared" si="125"/>
        <v/>
      </c>
      <c r="S113" s="3" t="str">
        <f t="shared" si="126"/>
        <v/>
      </c>
      <c r="T113" s="3" t="str">
        <f t="shared" si="127"/>
        <v/>
      </c>
      <c r="U113" s="3" t="str">
        <f t="shared" si="128"/>
        <v/>
      </c>
      <c r="V113" s="3" t="str">
        <f t="shared" si="129"/>
        <v/>
      </c>
      <c r="Z113" s="20" t="str">
        <f>Qualifikation!AD114</f>
        <v/>
      </c>
      <c r="AA113" s="21" t="str">
        <f>Qualifikation!AE114</f>
        <v/>
      </c>
      <c r="AB113" s="21" t="str">
        <f>Qualifikation!AF114</f>
        <v/>
      </c>
      <c r="AC113" s="21" t="str">
        <f>Qualifikation!AG114</f>
        <v/>
      </c>
      <c r="AD113" s="27"/>
      <c r="AE113" t="str">
        <f>IFERROR(VLOOKUP(1000,$A113:Z113,26,FALSE),"")</f>
        <v/>
      </c>
      <c r="AF113" s="20" t="str">
        <f t="shared" si="175"/>
        <v/>
      </c>
      <c r="AG113" s="21" t="str">
        <f t="shared" si="130"/>
        <v/>
      </c>
      <c r="AH113" s="21" t="str">
        <f t="shared" si="176"/>
        <v/>
      </c>
      <c r="AI113" s="21" t="str">
        <f t="shared" si="131"/>
        <v/>
      </c>
      <c r="AJ113" s="27"/>
      <c r="AK113" t="str">
        <f>IFERROR(VLOOKUP(1000,$B113:AF113,31,FALSE),"")</f>
        <v/>
      </c>
      <c r="AL113" s="20" t="str">
        <f t="shared" si="177"/>
        <v/>
      </c>
      <c r="AM113" s="21" t="str">
        <f t="shared" si="132"/>
        <v/>
      </c>
      <c r="AN113" s="21" t="str">
        <f t="shared" si="178"/>
        <v/>
      </c>
      <c r="AO113" s="21" t="str">
        <f t="shared" si="133"/>
        <v/>
      </c>
      <c r="AP113" s="27"/>
      <c r="AQ113" t="str">
        <f t="shared" si="134"/>
        <v/>
      </c>
      <c r="AR113" s="20" t="str">
        <f t="shared" si="179"/>
        <v/>
      </c>
      <c r="AS113" s="21" t="str">
        <f t="shared" si="180"/>
        <v/>
      </c>
      <c r="AT113" s="21" t="str">
        <f t="shared" si="181"/>
        <v/>
      </c>
      <c r="AU113" s="21" t="str">
        <f t="shared" si="172"/>
        <v/>
      </c>
      <c r="AV113" s="27"/>
      <c r="AW113" t="str">
        <f t="shared" si="135"/>
        <v/>
      </c>
      <c r="AX113" t="str">
        <f t="shared" si="136"/>
        <v/>
      </c>
      <c r="AY113" t="str">
        <f t="shared" si="137"/>
        <v/>
      </c>
      <c r="AZ113" t="str">
        <f t="shared" si="138"/>
        <v/>
      </c>
      <c r="BA113" t="str">
        <f t="shared" si="173"/>
        <v/>
      </c>
      <c r="BB113" s="28"/>
      <c r="BC113" t="str">
        <f t="shared" si="139"/>
        <v/>
      </c>
      <c r="BD113" s="20" t="str">
        <f t="shared" si="182"/>
        <v/>
      </c>
      <c r="BE113" s="21" t="str">
        <f t="shared" si="140"/>
        <v/>
      </c>
      <c r="BF113" s="21" t="str">
        <f t="shared" si="141"/>
        <v/>
      </c>
      <c r="BG113" s="21" t="str">
        <f t="shared" si="142"/>
        <v/>
      </c>
      <c r="BH113" s="27"/>
      <c r="BI113" t="str">
        <f t="shared" si="143"/>
        <v/>
      </c>
      <c r="BJ113" t="str">
        <f t="shared" si="183"/>
        <v/>
      </c>
      <c r="BK113" t="str">
        <f t="shared" si="144"/>
        <v/>
      </c>
      <c r="BL113" t="str">
        <f t="shared" si="145"/>
        <v/>
      </c>
      <c r="BM113" t="str">
        <f t="shared" si="146"/>
        <v/>
      </c>
      <c r="BN113" s="28"/>
      <c r="BO113" t="str">
        <f t="shared" si="147"/>
        <v/>
      </c>
      <c r="BP113" s="20" t="str">
        <f t="shared" si="184"/>
        <v/>
      </c>
      <c r="BQ113" s="21" t="str">
        <f t="shared" si="148"/>
        <v/>
      </c>
      <c r="BR113" s="21" t="str">
        <f t="shared" si="149"/>
        <v/>
      </c>
      <c r="BS113" s="21" t="str">
        <f t="shared" si="150"/>
        <v/>
      </c>
      <c r="BT113" s="27"/>
      <c r="BU113" t="str">
        <f t="shared" si="151"/>
        <v/>
      </c>
      <c r="BV113" t="str">
        <f t="shared" si="185"/>
        <v/>
      </c>
      <c r="BW113" t="str">
        <f t="shared" si="152"/>
        <v/>
      </c>
      <c r="BX113" t="str">
        <f t="shared" si="153"/>
        <v/>
      </c>
      <c r="BY113" t="str">
        <f t="shared" si="154"/>
        <v/>
      </c>
      <c r="BZ113" s="28"/>
      <c r="CA113" t="str">
        <f t="shared" si="155"/>
        <v/>
      </c>
      <c r="CB113" s="20" t="str">
        <f t="shared" si="156"/>
        <v/>
      </c>
      <c r="CC113" s="21" t="str">
        <f t="shared" si="157"/>
        <v/>
      </c>
      <c r="CD113" s="21" t="str">
        <f t="shared" si="158"/>
        <v/>
      </c>
      <c r="CE113" s="21" t="str">
        <f t="shared" si="159"/>
        <v/>
      </c>
      <c r="CF113" s="27"/>
      <c r="CI113" s="3">
        <v>110</v>
      </c>
      <c r="CJ113" s="3" t="e">
        <f t="shared" si="186"/>
        <v>#NUM!</v>
      </c>
      <c r="CK113" s="3" t="e">
        <f t="shared" si="187"/>
        <v>#NUM!</v>
      </c>
      <c r="CL113" s="3" t="e">
        <f t="shared" si="188"/>
        <v>#NUM!</v>
      </c>
      <c r="CM113" s="3" t="e">
        <f>VLOOKUP(CJ113,Anmeldung!$A$5:$E$204,5,FALSE)</f>
        <v>#NUM!</v>
      </c>
      <c r="CO113" s="63" t="e">
        <f>VLOOKUP(CJ113,Anmeldung!$A$5:$E$204,5,FALSE)</f>
        <v>#NUM!</v>
      </c>
      <c r="CP113" s="3" t="e">
        <f t="shared" si="160"/>
        <v>#NUM!</v>
      </c>
      <c r="CQ113" s="64" t="str">
        <f t="shared" si="161"/>
        <v/>
      </c>
      <c r="CR113" s="65" t="str">
        <f t="shared" si="162"/>
        <v/>
      </c>
      <c r="CS113">
        <f t="shared" si="189"/>
        <v>110</v>
      </c>
      <c r="CT113" t="str">
        <f t="shared" si="163"/>
        <v/>
      </c>
      <c r="CU113" t="str">
        <f t="shared" si="164"/>
        <v/>
      </c>
      <c r="CV113" t="str">
        <f t="shared" si="174"/>
        <v/>
      </c>
      <c r="CW113" t="str">
        <f t="shared" si="165"/>
        <v/>
      </c>
      <c r="CZ113" s="3">
        <v>110</v>
      </c>
      <c r="DA113" s="3" t="str">
        <f t="shared" si="166"/>
        <v/>
      </c>
      <c r="DB113" s="3" t="str">
        <f t="shared" si="167"/>
        <v/>
      </c>
      <c r="DC113" s="3" t="str">
        <f t="shared" si="168"/>
        <v/>
      </c>
      <c r="DF113" s="3">
        <v>110</v>
      </c>
      <c r="DG113" s="3" t="str">
        <f t="shared" si="169"/>
        <v/>
      </c>
      <c r="DH113" s="3" t="str">
        <f t="shared" si="170"/>
        <v/>
      </c>
      <c r="DI113" s="3" t="str">
        <f t="shared" si="171"/>
        <v/>
      </c>
    </row>
    <row r="114" spans="1:113" x14ac:dyDescent="0.3">
      <c r="A114">
        <f t="shared" si="110"/>
        <v>0</v>
      </c>
      <c r="B114">
        <f t="shared" si="111"/>
        <v>0</v>
      </c>
      <c r="C114">
        <f t="shared" si="112"/>
        <v>0</v>
      </c>
      <c r="D114">
        <f t="shared" si="113"/>
        <v>0</v>
      </c>
      <c r="E114">
        <f t="shared" si="114"/>
        <v>0</v>
      </c>
      <c r="F114">
        <f t="shared" si="115"/>
        <v>0</v>
      </c>
      <c r="G114">
        <f t="shared" si="116"/>
        <v>0</v>
      </c>
      <c r="H114">
        <f t="shared" si="117"/>
        <v>0</v>
      </c>
      <c r="I114">
        <f t="shared" si="118"/>
        <v>0</v>
      </c>
      <c r="J114">
        <f t="shared" si="119"/>
        <v>0</v>
      </c>
      <c r="M114" s="3" t="str">
        <f t="shared" si="120"/>
        <v/>
      </c>
      <c r="N114" s="3" t="str">
        <f t="shared" si="121"/>
        <v/>
      </c>
      <c r="O114" s="3" t="str">
        <f t="shared" si="122"/>
        <v/>
      </c>
      <c r="P114" s="3" t="str">
        <f t="shared" si="123"/>
        <v/>
      </c>
      <c r="Q114" s="3" t="str">
        <f t="shared" si="124"/>
        <v/>
      </c>
      <c r="R114" s="3" t="str">
        <f t="shared" si="125"/>
        <v/>
      </c>
      <c r="S114" s="3" t="str">
        <f t="shared" si="126"/>
        <v/>
      </c>
      <c r="T114" s="3" t="str">
        <f t="shared" si="127"/>
        <v/>
      </c>
      <c r="U114" s="3" t="str">
        <f t="shared" si="128"/>
        <v/>
      </c>
      <c r="V114" s="3" t="str">
        <f t="shared" si="129"/>
        <v/>
      </c>
      <c r="Z114" s="20" t="str">
        <f>Qualifikation!AD115</f>
        <v/>
      </c>
      <c r="AA114" s="21" t="str">
        <f>Qualifikation!AE115</f>
        <v/>
      </c>
      <c r="AB114" s="21" t="str">
        <f>Qualifikation!AF115</f>
        <v/>
      </c>
      <c r="AC114" s="21" t="str">
        <f>Qualifikation!AG115</f>
        <v/>
      </c>
      <c r="AD114" s="27"/>
      <c r="AE114" t="str">
        <f>IFERROR(VLOOKUP(1000,$A114:Z114,26,FALSE),"")</f>
        <v/>
      </c>
      <c r="AF114" s="20" t="str">
        <f t="shared" si="175"/>
        <v/>
      </c>
      <c r="AG114" s="21" t="str">
        <f t="shared" si="130"/>
        <v/>
      </c>
      <c r="AH114" s="21" t="str">
        <f t="shared" si="176"/>
        <v/>
      </c>
      <c r="AI114" s="21" t="str">
        <f t="shared" si="131"/>
        <v/>
      </c>
      <c r="AJ114" s="27"/>
      <c r="AK114" t="str">
        <f>IFERROR(VLOOKUP(1000,$B114:AF114,31,FALSE),"")</f>
        <v/>
      </c>
      <c r="AL114" s="20" t="str">
        <f t="shared" si="177"/>
        <v/>
      </c>
      <c r="AM114" s="21" t="str">
        <f t="shared" si="132"/>
        <v/>
      </c>
      <c r="AN114" s="21" t="str">
        <f t="shared" si="178"/>
        <v/>
      </c>
      <c r="AO114" s="21" t="str">
        <f t="shared" si="133"/>
        <v/>
      </c>
      <c r="AP114" s="27"/>
      <c r="AQ114" t="str">
        <f t="shared" si="134"/>
        <v/>
      </c>
      <c r="AR114" s="20" t="str">
        <f t="shared" si="179"/>
        <v/>
      </c>
      <c r="AS114" s="21" t="str">
        <f t="shared" si="180"/>
        <v/>
      </c>
      <c r="AT114" s="21" t="str">
        <f t="shared" si="181"/>
        <v/>
      </c>
      <c r="AU114" s="21" t="str">
        <f t="shared" si="172"/>
        <v/>
      </c>
      <c r="AV114" s="27"/>
      <c r="AW114" t="str">
        <f t="shared" si="135"/>
        <v/>
      </c>
      <c r="AX114" t="str">
        <f t="shared" si="136"/>
        <v/>
      </c>
      <c r="AY114" t="str">
        <f t="shared" si="137"/>
        <v/>
      </c>
      <c r="AZ114" t="str">
        <f t="shared" si="138"/>
        <v/>
      </c>
      <c r="BA114" t="str">
        <f t="shared" si="173"/>
        <v/>
      </c>
      <c r="BB114" s="28"/>
      <c r="BC114" t="str">
        <f t="shared" si="139"/>
        <v/>
      </c>
      <c r="BD114" s="20" t="str">
        <f t="shared" si="182"/>
        <v/>
      </c>
      <c r="BE114" s="21" t="str">
        <f t="shared" si="140"/>
        <v/>
      </c>
      <c r="BF114" s="21" t="str">
        <f t="shared" si="141"/>
        <v/>
      </c>
      <c r="BG114" s="21" t="str">
        <f t="shared" si="142"/>
        <v/>
      </c>
      <c r="BH114" s="27"/>
      <c r="BI114" t="str">
        <f t="shared" si="143"/>
        <v/>
      </c>
      <c r="BJ114" t="str">
        <f t="shared" si="183"/>
        <v/>
      </c>
      <c r="BK114" t="str">
        <f t="shared" si="144"/>
        <v/>
      </c>
      <c r="BL114" t="str">
        <f t="shared" si="145"/>
        <v/>
      </c>
      <c r="BM114" t="str">
        <f t="shared" si="146"/>
        <v/>
      </c>
      <c r="BN114" s="28"/>
      <c r="BO114" t="str">
        <f t="shared" si="147"/>
        <v/>
      </c>
      <c r="BP114" s="20" t="str">
        <f t="shared" si="184"/>
        <v/>
      </c>
      <c r="BQ114" s="21" t="str">
        <f t="shared" si="148"/>
        <v/>
      </c>
      <c r="BR114" s="21" t="str">
        <f t="shared" si="149"/>
        <v/>
      </c>
      <c r="BS114" s="21" t="str">
        <f t="shared" si="150"/>
        <v/>
      </c>
      <c r="BT114" s="27"/>
      <c r="BU114" t="str">
        <f t="shared" si="151"/>
        <v/>
      </c>
      <c r="BV114" t="str">
        <f t="shared" si="185"/>
        <v/>
      </c>
      <c r="BW114" t="str">
        <f t="shared" si="152"/>
        <v/>
      </c>
      <c r="BX114" t="str">
        <f t="shared" si="153"/>
        <v/>
      </c>
      <c r="BY114" t="str">
        <f t="shared" si="154"/>
        <v/>
      </c>
      <c r="BZ114" s="28"/>
      <c r="CA114" t="str">
        <f t="shared" si="155"/>
        <v/>
      </c>
      <c r="CB114" s="20" t="str">
        <f t="shared" si="156"/>
        <v/>
      </c>
      <c r="CC114" s="21" t="str">
        <f t="shared" si="157"/>
        <v/>
      </c>
      <c r="CD114" s="21" t="str">
        <f t="shared" si="158"/>
        <v/>
      </c>
      <c r="CE114" s="21" t="str">
        <f t="shared" si="159"/>
        <v/>
      </c>
      <c r="CF114" s="27"/>
      <c r="CI114" s="3">
        <v>111</v>
      </c>
      <c r="CJ114" s="3" t="e">
        <f t="shared" si="186"/>
        <v>#NUM!</v>
      </c>
      <c r="CK114" s="3" t="e">
        <f t="shared" si="187"/>
        <v>#NUM!</v>
      </c>
      <c r="CL114" s="3" t="e">
        <f t="shared" si="188"/>
        <v>#NUM!</v>
      </c>
      <c r="CM114" s="3" t="e">
        <f>VLOOKUP(CJ114,Anmeldung!$A$5:$E$204,5,FALSE)</f>
        <v>#NUM!</v>
      </c>
      <c r="CO114" s="63" t="e">
        <f>VLOOKUP(CJ114,Anmeldung!$A$5:$E$204,5,FALSE)</f>
        <v>#NUM!</v>
      </c>
      <c r="CP114" s="3" t="e">
        <f t="shared" si="160"/>
        <v>#NUM!</v>
      </c>
      <c r="CQ114" s="64" t="str">
        <f t="shared" si="161"/>
        <v/>
      </c>
      <c r="CR114" s="65" t="str">
        <f t="shared" si="162"/>
        <v/>
      </c>
      <c r="CS114">
        <f t="shared" si="189"/>
        <v>111</v>
      </c>
      <c r="CT114" t="str">
        <f t="shared" si="163"/>
        <v/>
      </c>
      <c r="CU114" t="str">
        <f t="shared" si="164"/>
        <v/>
      </c>
      <c r="CV114" t="str">
        <f t="shared" si="174"/>
        <v/>
      </c>
      <c r="CW114" t="str">
        <f t="shared" si="165"/>
        <v/>
      </c>
      <c r="CZ114" s="3">
        <v>111</v>
      </c>
      <c r="DA114" s="3" t="str">
        <f t="shared" si="166"/>
        <v/>
      </c>
      <c r="DB114" s="3" t="str">
        <f t="shared" si="167"/>
        <v/>
      </c>
      <c r="DC114" s="3" t="str">
        <f t="shared" si="168"/>
        <v/>
      </c>
      <c r="DF114" s="3">
        <v>111</v>
      </c>
      <c r="DG114" s="3" t="str">
        <f t="shared" si="169"/>
        <v/>
      </c>
      <c r="DH114" s="3" t="str">
        <f t="shared" si="170"/>
        <v/>
      </c>
      <c r="DI114" s="3" t="str">
        <f t="shared" si="171"/>
        <v/>
      </c>
    </row>
    <row r="115" spans="1:113" x14ac:dyDescent="0.3">
      <c r="A115">
        <f t="shared" si="110"/>
        <v>0</v>
      </c>
      <c r="B115">
        <f t="shared" si="111"/>
        <v>0</v>
      </c>
      <c r="C115">
        <f t="shared" si="112"/>
        <v>0</v>
      </c>
      <c r="D115">
        <f t="shared" si="113"/>
        <v>0</v>
      </c>
      <c r="E115">
        <f t="shared" si="114"/>
        <v>0</v>
      </c>
      <c r="F115">
        <f t="shared" si="115"/>
        <v>0</v>
      </c>
      <c r="G115">
        <f t="shared" si="116"/>
        <v>0</v>
      </c>
      <c r="H115">
        <f t="shared" si="117"/>
        <v>0</v>
      </c>
      <c r="I115">
        <f t="shared" si="118"/>
        <v>0</v>
      </c>
      <c r="J115">
        <f t="shared" si="119"/>
        <v>0</v>
      </c>
      <c r="M115" s="3" t="str">
        <f t="shared" si="120"/>
        <v/>
      </c>
      <c r="N115" s="3" t="str">
        <f t="shared" si="121"/>
        <v/>
      </c>
      <c r="O115" s="3" t="str">
        <f t="shared" si="122"/>
        <v/>
      </c>
      <c r="P115" s="3" t="str">
        <f t="shared" si="123"/>
        <v/>
      </c>
      <c r="Q115" s="3" t="str">
        <f t="shared" si="124"/>
        <v/>
      </c>
      <c r="R115" s="3" t="str">
        <f t="shared" si="125"/>
        <v/>
      </c>
      <c r="S115" s="3" t="str">
        <f t="shared" si="126"/>
        <v/>
      </c>
      <c r="T115" s="3" t="str">
        <f t="shared" si="127"/>
        <v/>
      </c>
      <c r="U115" s="3" t="str">
        <f t="shared" si="128"/>
        <v/>
      </c>
      <c r="V115" s="3" t="str">
        <f t="shared" si="129"/>
        <v/>
      </c>
      <c r="Z115" s="20" t="str">
        <f>Qualifikation!AD116</f>
        <v/>
      </c>
      <c r="AA115" s="21" t="str">
        <f>Qualifikation!AE116</f>
        <v/>
      </c>
      <c r="AB115" s="21" t="str">
        <f>Qualifikation!AF116</f>
        <v/>
      </c>
      <c r="AC115" s="21" t="str">
        <f>Qualifikation!AG116</f>
        <v/>
      </c>
      <c r="AD115" s="27"/>
      <c r="AE115" t="str">
        <f>IFERROR(VLOOKUP(1000,$A115:Z115,26,FALSE),"")</f>
        <v/>
      </c>
      <c r="AF115" s="20" t="str">
        <f t="shared" si="175"/>
        <v/>
      </c>
      <c r="AG115" s="21" t="str">
        <f t="shared" si="130"/>
        <v/>
      </c>
      <c r="AH115" s="21" t="str">
        <f t="shared" si="176"/>
        <v/>
      </c>
      <c r="AI115" s="21" t="str">
        <f t="shared" si="131"/>
        <v/>
      </c>
      <c r="AJ115" s="27"/>
      <c r="AK115" t="str">
        <f>IFERROR(VLOOKUP(1000,$B115:AF115,31,FALSE),"")</f>
        <v/>
      </c>
      <c r="AL115" s="20" t="str">
        <f t="shared" si="177"/>
        <v/>
      </c>
      <c r="AM115" s="21" t="str">
        <f t="shared" si="132"/>
        <v/>
      </c>
      <c r="AN115" s="21" t="str">
        <f t="shared" si="178"/>
        <v/>
      </c>
      <c r="AO115" s="21" t="str">
        <f t="shared" si="133"/>
        <v/>
      </c>
      <c r="AP115" s="27"/>
      <c r="AQ115" t="str">
        <f t="shared" si="134"/>
        <v/>
      </c>
      <c r="AR115" s="20" t="str">
        <f t="shared" si="179"/>
        <v/>
      </c>
      <c r="AS115" s="21" t="str">
        <f t="shared" si="180"/>
        <v/>
      </c>
      <c r="AT115" s="21" t="str">
        <f t="shared" si="181"/>
        <v/>
      </c>
      <c r="AU115" s="21" t="str">
        <f t="shared" si="172"/>
        <v/>
      </c>
      <c r="AV115" s="27"/>
      <c r="AW115" t="str">
        <f t="shared" si="135"/>
        <v/>
      </c>
      <c r="AX115" t="str">
        <f t="shared" si="136"/>
        <v/>
      </c>
      <c r="AY115" t="str">
        <f t="shared" si="137"/>
        <v/>
      </c>
      <c r="AZ115" t="str">
        <f t="shared" si="138"/>
        <v/>
      </c>
      <c r="BA115" t="str">
        <f t="shared" si="173"/>
        <v/>
      </c>
      <c r="BB115" s="28"/>
      <c r="BC115" t="str">
        <f t="shared" si="139"/>
        <v/>
      </c>
      <c r="BD115" s="20" t="str">
        <f t="shared" si="182"/>
        <v/>
      </c>
      <c r="BE115" s="21" t="str">
        <f t="shared" si="140"/>
        <v/>
      </c>
      <c r="BF115" s="21" t="str">
        <f t="shared" si="141"/>
        <v/>
      </c>
      <c r="BG115" s="21" t="str">
        <f t="shared" si="142"/>
        <v/>
      </c>
      <c r="BH115" s="27"/>
      <c r="BI115" t="str">
        <f t="shared" si="143"/>
        <v/>
      </c>
      <c r="BJ115" t="str">
        <f t="shared" si="183"/>
        <v/>
      </c>
      <c r="BK115" t="str">
        <f t="shared" si="144"/>
        <v/>
      </c>
      <c r="BL115" t="str">
        <f t="shared" si="145"/>
        <v/>
      </c>
      <c r="BM115" t="str">
        <f t="shared" si="146"/>
        <v/>
      </c>
      <c r="BN115" s="28"/>
      <c r="BO115" t="str">
        <f t="shared" si="147"/>
        <v/>
      </c>
      <c r="BP115" s="20" t="str">
        <f t="shared" si="184"/>
        <v/>
      </c>
      <c r="BQ115" s="21" t="str">
        <f t="shared" si="148"/>
        <v/>
      </c>
      <c r="BR115" s="21" t="str">
        <f t="shared" si="149"/>
        <v/>
      </c>
      <c r="BS115" s="21" t="str">
        <f t="shared" si="150"/>
        <v/>
      </c>
      <c r="BT115" s="27"/>
      <c r="BU115" t="str">
        <f t="shared" si="151"/>
        <v/>
      </c>
      <c r="BV115" t="str">
        <f t="shared" si="185"/>
        <v/>
      </c>
      <c r="BW115" t="str">
        <f t="shared" si="152"/>
        <v/>
      </c>
      <c r="BX115" t="str">
        <f t="shared" si="153"/>
        <v/>
      </c>
      <c r="BY115" t="str">
        <f t="shared" si="154"/>
        <v/>
      </c>
      <c r="BZ115" s="28"/>
      <c r="CA115" t="str">
        <f t="shared" si="155"/>
        <v/>
      </c>
      <c r="CB115" s="20" t="str">
        <f t="shared" si="156"/>
        <v/>
      </c>
      <c r="CC115" s="21" t="str">
        <f t="shared" si="157"/>
        <v/>
      </c>
      <c r="CD115" s="21" t="str">
        <f t="shared" si="158"/>
        <v/>
      </c>
      <c r="CE115" s="21" t="str">
        <f t="shared" si="159"/>
        <v/>
      </c>
      <c r="CF115" s="27"/>
      <c r="CI115" s="3">
        <v>112</v>
      </c>
      <c r="CJ115" s="3" t="e">
        <f t="shared" si="186"/>
        <v>#NUM!</v>
      </c>
      <c r="CK115" s="3" t="e">
        <f t="shared" si="187"/>
        <v>#NUM!</v>
      </c>
      <c r="CL115" s="3" t="e">
        <f t="shared" si="188"/>
        <v>#NUM!</v>
      </c>
      <c r="CM115" s="3" t="e">
        <f>VLOOKUP(CJ115,Anmeldung!$A$5:$E$204,5,FALSE)</f>
        <v>#NUM!</v>
      </c>
      <c r="CO115" s="63" t="e">
        <f>VLOOKUP(CJ115,Anmeldung!$A$5:$E$204,5,FALSE)</f>
        <v>#NUM!</v>
      </c>
      <c r="CP115" s="3" t="e">
        <f t="shared" si="160"/>
        <v>#NUM!</v>
      </c>
      <c r="CQ115" s="64" t="str">
        <f t="shared" si="161"/>
        <v/>
      </c>
      <c r="CR115" s="65" t="str">
        <f t="shared" si="162"/>
        <v/>
      </c>
      <c r="CS115">
        <f t="shared" si="189"/>
        <v>112</v>
      </c>
      <c r="CT115" t="str">
        <f t="shared" si="163"/>
        <v/>
      </c>
      <c r="CU115" t="str">
        <f t="shared" si="164"/>
        <v/>
      </c>
      <c r="CV115" t="str">
        <f t="shared" si="174"/>
        <v/>
      </c>
      <c r="CW115" t="str">
        <f t="shared" si="165"/>
        <v/>
      </c>
      <c r="CZ115" s="3">
        <v>112</v>
      </c>
      <c r="DA115" s="3" t="str">
        <f t="shared" si="166"/>
        <v/>
      </c>
      <c r="DB115" s="3" t="str">
        <f t="shared" si="167"/>
        <v/>
      </c>
      <c r="DC115" s="3" t="str">
        <f t="shared" si="168"/>
        <v/>
      </c>
      <c r="DF115" s="3">
        <v>112</v>
      </c>
      <c r="DG115" s="3" t="str">
        <f t="shared" si="169"/>
        <v/>
      </c>
      <c r="DH115" s="3" t="str">
        <f t="shared" si="170"/>
        <v/>
      </c>
      <c r="DI115" s="3" t="str">
        <f t="shared" si="171"/>
        <v/>
      </c>
    </row>
    <row r="116" spans="1:113" x14ac:dyDescent="0.3">
      <c r="A116">
        <f t="shared" si="110"/>
        <v>0</v>
      </c>
      <c r="B116">
        <f t="shared" si="111"/>
        <v>0</v>
      </c>
      <c r="C116">
        <f t="shared" si="112"/>
        <v>0</v>
      </c>
      <c r="D116">
        <f t="shared" si="113"/>
        <v>0</v>
      </c>
      <c r="E116">
        <f t="shared" si="114"/>
        <v>0</v>
      </c>
      <c r="F116">
        <f t="shared" si="115"/>
        <v>0</v>
      </c>
      <c r="G116">
        <f t="shared" si="116"/>
        <v>0</v>
      </c>
      <c r="H116">
        <f t="shared" si="117"/>
        <v>0</v>
      </c>
      <c r="I116">
        <f t="shared" si="118"/>
        <v>0</v>
      </c>
      <c r="J116">
        <f t="shared" si="119"/>
        <v>0</v>
      </c>
      <c r="M116" s="3" t="str">
        <f t="shared" si="120"/>
        <v/>
      </c>
      <c r="N116" s="3" t="str">
        <f t="shared" si="121"/>
        <v/>
      </c>
      <c r="O116" s="3" t="str">
        <f t="shared" si="122"/>
        <v/>
      </c>
      <c r="P116" s="3" t="str">
        <f t="shared" si="123"/>
        <v/>
      </c>
      <c r="Q116" s="3" t="str">
        <f t="shared" si="124"/>
        <v/>
      </c>
      <c r="R116" s="3" t="str">
        <f t="shared" si="125"/>
        <v/>
      </c>
      <c r="S116" s="3" t="str">
        <f t="shared" si="126"/>
        <v/>
      </c>
      <c r="T116" s="3" t="str">
        <f t="shared" si="127"/>
        <v/>
      </c>
      <c r="U116" s="3" t="str">
        <f t="shared" si="128"/>
        <v/>
      </c>
      <c r="V116" s="3" t="str">
        <f t="shared" si="129"/>
        <v/>
      </c>
      <c r="Z116" s="20" t="str">
        <f>Qualifikation!AD117</f>
        <v/>
      </c>
      <c r="AA116" s="21" t="str">
        <f>Qualifikation!AE117</f>
        <v/>
      </c>
      <c r="AB116" s="21" t="str">
        <f>Qualifikation!AF117</f>
        <v/>
      </c>
      <c r="AC116" s="21" t="str">
        <f>Qualifikation!AG117</f>
        <v/>
      </c>
      <c r="AD116" s="27"/>
      <c r="AE116" t="str">
        <f>IFERROR(VLOOKUP(1000,$A116:Z116,26,FALSE),"")</f>
        <v/>
      </c>
      <c r="AF116" s="20" t="str">
        <f t="shared" si="175"/>
        <v/>
      </c>
      <c r="AG116" s="21" t="str">
        <f t="shared" si="130"/>
        <v/>
      </c>
      <c r="AH116" s="21" t="str">
        <f t="shared" si="176"/>
        <v/>
      </c>
      <c r="AI116" s="21" t="str">
        <f t="shared" si="131"/>
        <v/>
      </c>
      <c r="AJ116" s="27"/>
      <c r="AK116" t="str">
        <f>IFERROR(VLOOKUP(1000,$B116:AF116,31,FALSE),"")</f>
        <v/>
      </c>
      <c r="AL116" s="20" t="str">
        <f t="shared" si="177"/>
        <v/>
      </c>
      <c r="AM116" s="21" t="str">
        <f t="shared" si="132"/>
        <v/>
      </c>
      <c r="AN116" s="21" t="str">
        <f t="shared" si="178"/>
        <v/>
      </c>
      <c r="AO116" s="21" t="str">
        <f t="shared" si="133"/>
        <v/>
      </c>
      <c r="AP116" s="27"/>
      <c r="AQ116" t="str">
        <f t="shared" si="134"/>
        <v/>
      </c>
      <c r="AR116" s="20" t="str">
        <f t="shared" si="179"/>
        <v/>
      </c>
      <c r="AS116" s="21" t="str">
        <f t="shared" si="180"/>
        <v/>
      </c>
      <c r="AT116" s="21" t="str">
        <f t="shared" si="181"/>
        <v/>
      </c>
      <c r="AU116" s="21" t="str">
        <f t="shared" si="172"/>
        <v/>
      </c>
      <c r="AV116" s="27"/>
      <c r="AW116" t="str">
        <f t="shared" si="135"/>
        <v/>
      </c>
      <c r="AX116" t="str">
        <f t="shared" si="136"/>
        <v/>
      </c>
      <c r="AY116" t="str">
        <f t="shared" si="137"/>
        <v/>
      </c>
      <c r="AZ116" t="str">
        <f t="shared" si="138"/>
        <v/>
      </c>
      <c r="BA116" t="str">
        <f t="shared" si="173"/>
        <v/>
      </c>
      <c r="BB116" s="28"/>
      <c r="BC116" t="str">
        <f t="shared" si="139"/>
        <v/>
      </c>
      <c r="BD116" s="20" t="str">
        <f t="shared" si="182"/>
        <v/>
      </c>
      <c r="BE116" s="21" t="str">
        <f t="shared" si="140"/>
        <v/>
      </c>
      <c r="BF116" s="21" t="str">
        <f t="shared" si="141"/>
        <v/>
      </c>
      <c r="BG116" s="21" t="str">
        <f t="shared" si="142"/>
        <v/>
      </c>
      <c r="BH116" s="27"/>
      <c r="BI116" t="str">
        <f t="shared" si="143"/>
        <v/>
      </c>
      <c r="BJ116" t="str">
        <f t="shared" si="183"/>
        <v/>
      </c>
      <c r="BK116" t="str">
        <f t="shared" si="144"/>
        <v/>
      </c>
      <c r="BL116" t="str">
        <f t="shared" si="145"/>
        <v/>
      </c>
      <c r="BM116" t="str">
        <f t="shared" si="146"/>
        <v/>
      </c>
      <c r="BN116" s="28"/>
      <c r="BO116" t="str">
        <f t="shared" si="147"/>
        <v/>
      </c>
      <c r="BP116" s="20" t="str">
        <f t="shared" si="184"/>
        <v/>
      </c>
      <c r="BQ116" s="21" t="str">
        <f t="shared" si="148"/>
        <v/>
      </c>
      <c r="BR116" s="21" t="str">
        <f t="shared" si="149"/>
        <v/>
      </c>
      <c r="BS116" s="21" t="str">
        <f t="shared" si="150"/>
        <v/>
      </c>
      <c r="BT116" s="27"/>
      <c r="BU116" t="str">
        <f t="shared" si="151"/>
        <v/>
      </c>
      <c r="BV116" t="str">
        <f t="shared" si="185"/>
        <v/>
      </c>
      <c r="BW116" t="str">
        <f t="shared" si="152"/>
        <v/>
      </c>
      <c r="BX116" t="str">
        <f t="shared" si="153"/>
        <v/>
      </c>
      <c r="BY116" t="str">
        <f t="shared" si="154"/>
        <v/>
      </c>
      <c r="BZ116" s="28"/>
      <c r="CA116" t="str">
        <f t="shared" si="155"/>
        <v/>
      </c>
      <c r="CB116" s="20" t="str">
        <f t="shared" si="156"/>
        <v/>
      </c>
      <c r="CC116" s="21" t="str">
        <f t="shared" si="157"/>
        <v/>
      </c>
      <c r="CD116" s="21" t="str">
        <f t="shared" si="158"/>
        <v/>
      </c>
      <c r="CE116" s="21" t="str">
        <f t="shared" si="159"/>
        <v/>
      </c>
      <c r="CF116" s="27"/>
      <c r="CI116" s="3">
        <v>113</v>
      </c>
      <c r="CJ116" s="3" t="e">
        <f t="shared" si="186"/>
        <v>#NUM!</v>
      </c>
      <c r="CK116" s="3" t="e">
        <f t="shared" si="187"/>
        <v>#NUM!</v>
      </c>
      <c r="CL116" s="3" t="e">
        <f t="shared" si="188"/>
        <v>#NUM!</v>
      </c>
      <c r="CM116" s="3" t="e">
        <f>VLOOKUP(CJ116,Anmeldung!$A$5:$E$204,5,FALSE)</f>
        <v>#NUM!</v>
      </c>
      <c r="CO116" s="63" t="e">
        <f>VLOOKUP(CJ116,Anmeldung!$A$5:$E$204,5,FALSE)</f>
        <v>#NUM!</v>
      </c>
      <c r="CP116" s="3" t="e">
        <f t="shared" si="160"/>
        <v>#NUM!</v>
      </c>
      <c r="CQ116" s="64" t="str">
        <f t="shared" si="161"/>
        <v/>
      </c>
      <c r="CR116" s="65" t="str">
        <f t="shared" si="162"/>
        <v/>
      </c>
      <c r="CS116">
        <f t="shared" si="189"/>
        <v>113</v>
      </c>
      <c r="CT116" t="str">
        <f t="shared" si="163"/>
        <v/>
      </c>
      <c r="CU116" t="str">
        <f t="shared" si="164"/>
        <v/>
      </c>
      <c r="CV116" t="str">
        <f t="shared" si="174"/>
        <v/>
      </c>
      <c r="CW116" t="str">
        <f t="shared" si="165"/>
        <v/>
      </c>
      <c r="CZ116" s="3">
        <v>113</v>
      </c>
      <c r="DA116" s="3" t="str">
        <f t="shared" si="166"/>
        <v/>
      </c>
      <c r="DB116" s="3" t="str">
        <f t="shared" si="167"/>
        <v/>
      </c>
      <c r="DC116" s="3" t="str">
        <f t="shared" si="168"/>
        <v/>
      </c>
      <c r="DF116" s="3">
        <v>113</v>
      </c>
      <c r="DG116" s="3" t="str">
        <f t="shared" si="169"/>
        <v/>
      </c>
      <c r="DH116" s="3" t="str">
        <f t="shared" si="170"/>
        <v/>
      </c>
      <c r="DI116" s="3" t="str">
        <f t="shared" si="171"/>
        <v/>
      </c>
    </row>
    <row r="117" spans="1:113" x14ac:dyDescent="0.3">
      <c r="A117">
        <f t="shared" si="110"/>
        <v>0</v>
      </c>
      <c r="B117">
        <f t="shared" si="111"/>
        <v>0</v>
      </c>
      <c r="C117">
        <f t="shared" si="112"/>
        <v>0</v>
      </c>
      <c r="D117">
        <f t="shared" si="113"/>
        <v>0</v>
      </c>
      <c r="E117">
        <f t="shared" si="114"/>
        <v>0</v>
      </c>
      <c r="F117">
        <f t="shared" si="115"/>
        <v>0</v>
      </c>
      <c r="G117">
        <f t="shared" si="116"/>
        <v>0</v>
      </c>
      <c r="H117">
        <f t="shared" si="117"/>
        <v>0</v>
      </c>
      <c r="I117">
        <f t="shared" si="118"/>
        <v>0</v>
      </c>
      <c r="J117">
        <f t="shared" si="119"/>
        <v>0</v>
      </c>
      <c r="M117" s="3" t="str">
        <f t="shared" si="120"/>
        <v/>
      </c>
      <c r="N117" s="3" t="str">
        <f t="shared" si="121"/>
        <v/>
      </c>
      <c r="O117" s="3" t="str">
        <f t="shared" si="122"/>
        <v/>
      </c>
      <c r="P117" s="3" t="str">
        <f t="shared" si="123"/>
        <v/>
      </c>
      <c r="Q117" s="3" t="str">
        <f t="shared" si="124"/>
        <v/>
      </c>
      <c r="R117" s="3" t="str">
        <f t="shared" si="125"/>
        <v/>
      </c>
      <c r="S117" s="3" t="str">
        <f t="shared" si="126"/>
        <v/>
      </c>
      <c r="T117" s="3" t="str">
        <f t="shared" si="127"/>
        <v/>
      </c>
      <c r="U117" s="3" t="str">
        <f t="shared" si="128"/>
        <v/>
      </c>
      <c r="V117" s="3" t="str">
        <f t="shared" si="129"/>
        <v/>
      </c>
      <c r="Z117" s="20" t="str">
        <f>Qualifikation!AD118</f>
        <v/>
      </c>
      <c r="AA117" s="21" t="str">
        <f>Qualifikation!AE118</f>
        <v/>
      </c>
      <c r="AB117" s="21" t="str">
        <f>Qualifikation!AF118</f>
        <v/>
      </c>
      <c r="AC117" s="21" t="str">
        <f>Qualifikation!AG118</f>
        <v/>
      </c>
      <c r="AD117" s="27"/>
      <c r="AE117" t="str">
        <f>IFERROR(VLOOKUP(1000,$A117:Z117,26,FALSE),"")</f>
        <v/>
      </c>
      <c r="AF117" s="20" t="str">
        <f t="shared" si="175"/>
        <v/>
      </c>
      <c r="AG117" s="21" t="str">
        <f t="shared" si="130"/>
        <v/>
      </c>
      <c r="AH117" s="21" t="str">
        <f t="shared" si="176"/>
        <v/>
      </c>
      <c r="AI117" s="21" t="str">
        <f t="shared" si="131"/>
        <v/>
      </c>
      <c r="AJ117" s="27"/>
      <c r="AK117" t="str">
        <f>IFERROR(VLOOKUP(1000,$B117:AF117,31,FALSE),"")</f>
        <v/>
      </c>
      <c r="AL117" s="20" t="str">
        <f t="shared" si="177"/>
        <v/>
      </c>
      <c r="AM117" s="21" t="str">
        <f t="shared" si="132"/>
        <v/>
      </c>
      <c r="AN117" s="21" t="str">
        <f t="shared" si="178"/>
        <v/>
      </c>
      <c r="AO117" s="21" t="str">
        <f t="shared" si="133"/>
        <v/>
      </c>
      <c r="AP117" s="27"/>
      <c r="AQ117" t="str">
        <f t="shared" si="134"/>
        <v/>
      </c>
      <c r="AR117" s="20" t="str">
        <f t="shared" si="179"/>
        <v/>
      </c>
      <c r="AS117" s="21" t="str">
        <f t="shared" si="180"/>
        <v/>
      </c>
      <c r="AT117" s="21" t="str">
        <f t="shared" si="181"/>
        <v/>
      </c>
      <c r="AU117" s="21" t="str">
        <f t="shared" si="172"/>
        <v/>
      </c>
      <c r="AV117" s="27"/>
      <c r="AW117" t="str">
        <f t="shared" si="135"/>
        <v/>
      </c>
      <c r="AX117" t="str">
        <f t="shared" si="136"/>
        <v/>
      </c>
      <c r="AY117" t="str">
        <f t="shared" si="137"/>
        <v/>
      </c>
      <c r="AZ117" t="str">
        <f t="shared" si="138"/>
        <v/>
      </c>
      <c r="BA117" t="str">
        <f t="shared" si="173"/>
        <v/>
      </c>
      <c r="BB117" s="28"/>
      <c r="BC117" t="str">
        <f t="shared" si="139"/>
        <v/>
      </c>
      <c r="BD117" s="20" t="str">
        <f t="shared" si="182"/>
        <v/>
      </c>
      <c r="BE117" s="21" t="str">
        <f t="shared" si="140"/>
        <v/>
      </c>
      <c r="BF117" s="21" t="str">
        <f t="shared" si="141"/>
        <v/>
      </c>
      <c r="BG117" s="21" t="str">
        <f t="shared" si="142"/>
        <v/>
      </c>
      <c r="BH117" s="27"/>
      <c r="BI117" t="str">
        <f t="shared" si="143"/>
        <v/>
      </c>
      <c r="BJ117" t="str">
        <f t="shared" si="183"/>
        <v/>
      </c>
      <c r="BK117" t="str">
        <f t="shared" si="144"/>
        <v/>
      </c>
      <c r="BL117" t="str">
        <f t="shared" si="145"/>
        <v/>
      </c>
      <c r="BM117" t="str">
        <f t="shared" si="146"/>
        <v/>
      </c>
      <c r="BN117" s="28"/>
      <c r="BO117" t="str">
        <f t="shared" si="147"/>
        <v/>
      </c>
      <c r="BP117" s="20" t="str">
        <f t="shared" si="184"/>
        <v/>
      </c>
      <c r="BQ117" s="21" t="str">
        <f t="shared" si="148"/>
        <v/>
      </c>
      <c r="BR117" s="21" t="str">
        <f t="shared" si="149"/>
        <v/>
      </c>
      <c r="BS117" s="21" t="str">
        <f t="shared" si="150"/>
        <v/>
      </c>
      <c r="BT117" s="27"/>
      <c r="BU117" t="str">
        <f t="shared" si="151"/>
        <v/>
      </c>
      <c r="BV117" t="str">
        <f t="shared" si="185"/>
        <v/>
      </c>
      <c r="BW117" t="str">
        <f t="shared" si="152"/>
        <v/>
      </c>
      <c r="BX117" t="str">
        <f t="shared" si="153"/>
        <v/>
      </c>
      <c r="BY117" t="str">
        <f t="shared" si="154"/>
        <v/>
      </c>
      <c r="BZ117" s="28"/>
      <c r="CA117" t="str">
        <f t="shared" si="155"/>
        <v/>
      </c>
      <c r="CB117" s="20" t="str">
        <f t="shared" si="156"/>
        <v/>
      </c>
      <c r="CC117" s="21" t="str">
        <f t="shared" si="157"/>
        <v/>
      </c>
      <c r="CD117" s="21" t="str">
        <f t="shared" si="158"/>
        <v/>
      </c>
      <c r="CE117" s="21" t="str">
        <f t="shared" si="159"/>
        <v/>
      </c>
      <c r="CF117" s="27"/>
      <c r="CI117" s="3">
        <v>114</v>
      </c>
      <c r="CJ117" s="3" t="e">
        <f t="shared" si="186"/>
        <v>#NUM!</v>
      </c>
      <c r="CK117" s="3" t="e">
        <f t="shared" si="187"/>
        <v>#NUM!</v>
      </c>
      <c r="CL117" s="3" t="e">
        <f t="shared" si="188"/>
        <v>#NUM!</v>
      </c>
      <c r="CM117" s="3" t="e">
        <f>VLOOKUP(CJ117,Anmeldung!$A$5:$E$204,5,FALSE)</f>
        <v>#NUM!</v>
      </c>
      <c r="CO117" s="63" t="e">
        <f>VLOOKUP(CJ117,Anmeldung!$A$5:$E$204,5,FALSE)</f>
        <v>#NUM!</v>
      </c>
      <c r="CP117" s="3" t="e">
        <f t="shared" si="160"/>
        <v>#NUM!</v>
      </c>
      <c r="CQ117" s="64" t="str">
        <f t="shared" si="161"/>
        <v/>
      </c>
      <c r="CR117" s="65" t="str">
        <f t="shared" si="162"/>
        <v/>
      </c>
      <c r="CS117">
        <f t="shared" si="189"/>
        <v>114</v>
      </c>
      <c r="CT117" t="str">
        <f t="shared" si="163"/>
        <v/>
      </c>
      <c r="CU117" t="str">
        <f t="shared" si="164"/>
        <v/>
      </c>
      <c r="CV117" t="str">
        <f t="shared" si="174"/>
        <v/>
      </c>
      <c r="CW117" t="str">
        <f t="shared" si="165"/>
        <v/>
      </c>
      <c r="CZ117" s="3">
        <v>114</v>
      </c>
      <c r="DA117" s="3" t="str">
        <f t="shared" si="166"/>
        <v/>
      </c>
      <c r="DB117" s="3" t="str">
        <f t="shared" si="167"/>
        <v/>
      </c>
      <c r="DC117" s="3" t="str">
        <f t="shared" si="168"/>
        <v/>
      </c>
      <c r="DF117" s="3">
        <v>114</v>
      </c>
      <c r="DG117" s="3" t="str">
        <f t="shared" si="169"/>
        <v/>
      </c>
      <c r="DH117" s="3" t="str">
        <f t="shared" si="170"/>
        <v/>
      </c>
      <c r="DI117" s="3" t="str">
        <f t="shared" si="171"/>
        <v/>
      </c>
    </row>
    <row r="118" spans="1:113" x14ac:dyDescent="0.3">
      <c r="A118">
        <f t="shared" si="110"/>
        <v>0</v>
      </c>
      <c r="B118">
        <f t="shared" si="111"/>
        <v>0</v>
      </c>
      <c r="C118">
        <f t="shared" si="112"/>
        <v>0</v>
      </c>
      <c r="D118">
        <f t="shared" si="113"/>
        <v>0</v>
      </c>
      <c r="E118">
        <f t="shared" si="114"/>
        <v>0</v>
      </c>
      <c r="F118">
        <f t="shared" si="115"/>
        <v>0</v>
      </c>
      <c r="G118">
        <f t="shared" si="116"/>
        <v>0</v>
      </c>
      <c r="H118">
        <f t="shared" si="117"/>
        <v>0</v>
      </c>
      <c r="I118">
        <f t="shared" si="118"/>
        <v>0</v>
      </c>
      <c r="J118">
        <f t="shared" si="119"/>
        <v>0</v>
      </c>
      <c r="M118" s="3" t="str">
        <f t="shared" si="120"/>
        <v/>
      </c>
      <c r="N118" s="3" t="str">
        <f t="shared" si="121"/>
        <v/>
      </c>
      <c r="O118" s="3" t="str">
        <f t="shared" si="122"/>
        <v/>
      </c>
      <c r="P118" s="3" t="str">
        <f t="shared" si="123"/>
        <v/>
      </c>
      <c r="Q118" s="3" t="str">
        <f t="shared" si="124"/>
        <v/>
      </c>
      <c r="R118" s="3" t="str">
        <f t="shared" si="125"/>
        <v/>
      </c>
      <c r="S118" s="3" t="str">
        <f t="shared" si="126"/>
        <v/>
      </c>
      <c r="T118" s="3" t="str">
        <f t="shared" si="127"/>
        <v/>
      </c>
      <c r="U118" s="3" t="str">
        <f t="shared" si="128"/>
        <v/>
      </c>
      <c r="V118" s="3" t="str">
        <f t="shared" si="129"/>
        <v/>
      </c>
      <c r="Z118" s="20" t="str">
        <f>Qualifikation!AD119</f>
        <v/>
      </c>
      <c r="AA118" s="21" t="str">
        <f>Qualifikation!AE119</f>
        <v/>
      </c>
      <c r="AB118" s="21" t="str">
        <f>Qualifikation!AF119</f>
        <v/>
      </c>
      <c r="AC118" s="21" t="str">
        <f>Qualifikation!AG119</f>
        <v/>
      </c>
      <c r="AD118" s="27"/>
      <c r="AE118" t="str">
        <f>IFERROR(VLOOKUP(1000,$A118:Z118,26,FALSE),"")</f>
        <v/>
      </c>
      <c r="AF118" s="20" t="str">
        <f t="shared" si="175"/>
        <v/>
      </c>
      <c r="AG118" s="21" t="str">
        <f t="shared" si="130"/>
        <v/>
      </c>
      <c r="AH118" s="21" t="str">
        <f t="shared" si="176"/>
        <v/>
      </c>
      <c r="AI118" s="21" t="str">
        <f t="shared" si="131"/>
        <v/>
      </c>
      <c r="AJ118" s="27"/>
      <c r="AK118" t="str">
        <f>IFERROR(VLOOKUP(1000,$B118:AF118,31,FALSE),"")</f>
        <v/>
      </c>
      <c r="AL118" s="20" t="str">
        <f t="shared" si="177"/>
        <v/>
      </c>
      <c r="AM118" s="21" t="str">
        <f t="shared" si="132"/>
        <v/>
      </c>
      <c r="AN118" s="21" t="str">
        <f t="shared" si="178"/>
        <v/>
      </c>
      <c r="AO118" s="21" t="str">
        <f t="shared" si="133"/>
        <v/>
      </c>
      <c r="AP118" s="27"/>
      <c r="AQ118" t="str">
        <f t="shared" si="134"/>
        <v/>
      </c>
      <c r="AR118" s="20" t="str">
        <f t="shared" si="179"/>
        <v/>
      </c>
      <c r="AS118" s="21" t="str">
        <f t="shared" si="180"/>
        <v/>
      </c>
      <c r="AT118" s="21" t="str">
        <f t="shared" si="181"/>
        <v/>
      </c>
      <c r="AU118" s="21" t="str">
        <f t="shared" si="172"/>
        <v/>
      </c>
      <c r="AV118" s="27"/>
      <c r="AW118" t="str">
        <f t="shared" si="135"/>
        <v/>
      </c>
      <c r="AX118" t="str">
        <f t="shared" si="136"/>
        <v/>
      </c>
      <c r="AY118" t="str">
        <f t="shared" si="137"/>
        <v/>
      </c>
      <c r="AZ118" t="str">
        <f t="shared" si="138"/>
        <v/>
      </c>
      <c r="BA118" t="str">
        <f t="shared" si="173"/>
        <v/>
      </c>
      <c r="BB118" s="28"/>
      <c r="BC118" t="str">
        <f t="shared" si="139"/>
        <v/>
      </c>
      <c r="BD118" s="20" t="str">
        <f t="shared" si="182"/>
        <v/>
      </c>
      <c r="BE118" s="21" t="str">
        <f t="shared" si="140"/>
        <v/>
      </c>
      <c r="BF118" s="21" t="str">
        <f t="shared" si="141"/>
        <v/>
      </c>
      <c r="BG118" s="21" t="str">
        <f t="shared" si="142"/>
        <v/>
      </c>
      <c r="BH118" s="27"/>
      <c r="BI118" t="str">
        <f t="shared" si="143"/>
        <v/>
      </c>
      <c r="BJ118" t="str">
        <f t="shared" si="183"/>
        <v/>
      </c>
      <c r="BK118" t="str">
        <f t="shared" si="144"/>
        <v/>
      </c>
      <c r="BL118" t="str">
        <f t="shared" si="145"/>
        <v/>
      </c>
      <c r="BM118" t="str">
        <f t="shared" si="146"/>
        <v/>
      </c>
      <c r="BN118" s="28"/>
      <c r="BO118" t="str">
        <f t="shared" si="147"/>
        <v/>
      </c>
      <c r="BP118" s="20" t="str">
        <f t="shared" si="184"/>
        <v/>
      </c>
      <c r="BQ118" s="21" t="str">
        <f t="shared" si="148"/>
        <v/>
      </c>
      <c r="BR118" s="21" t="str">
        <f t="shared" si="149"/>
        <v/>
      </c>
      <c r="BS118" s="21" t="str">
        <f t="shared" si="150"/>
        <v/>
      </c>
      <c r="BT118" s="27"/>
      <c r="BU118" t="str">
        <f t="shared" si="151"/>
        <v/>
      </c>
      <c r="BV118" t="str">
        <f t="shared" si="185"/>
        <v/>
      </c>
      <c r="BW118" t="str">
        <f t="shared" si="152"/>
        <v/>
      </c>
      <c r="BX118" t="str">
        <f t="shared" si="153"/>
        <v/>
      </c>
      <c r="BY118" t="str">
        <f t="shared" si="154"/>
        <v/>
      </c>
      <c r="BZ118" s="28"/>
      <c r="CA118" t="str">
        <f t="shared" si="155"/>
        <v/>
      </c>
      <c r="CB118" s="20" t="str">
        <f t="shared" si="156"/>
        <v/>
      </c>
      <c r="CC118" s="21" t="str">
        <f t="shared" si="157"/>
        <v/>
      </c>
      <c r="CD118" s="21" t="str">
        <f t="shared" si="158"/>
        <v/>
      </c>
      <c r="CE118" s="21" t="str">
        <f t="shared" si="159"/>
        <v/>
      </c>
      <c r="CF118" s="27"/>
      <c r="CI118" s="3">
        <v>115</v>
      </c>
      <c r="CJ118" s="3" t="e">
        <f t="shared" si="186"/>
        <v>#NUM!</v>
      </c>
      <c r="CK118" s="3" t="e">
        <f t="shared" si="187"/>
        <v>#NUM!</v>
      </c>
      <c r="CL118" s="3" t="e">
        <f t="shared" si="188"/>
        <v>#NUM!</v>
      </c>
      <c r="CM118" s="3" t="e">
        <f>VLOOKUP(CJ118,Anmeldung!$A$5:$E$204,5,FALSE)</f>
        <v>#NUM!</v>
      </c>
      <c r="CO118" s="63" t="e">
        <f>VLOOKUP(CJ118,Anmeldung!$A$5:$E$204,5,FALSE)</f>
        <v>#NUM!</v>
      </c>
      <c r="CP118" s="3" t="e">
        <f t="shared" si="160"/>
        <v>#NUM!</v>
      </c>
      <c r="CQ118" s="64" t="str">
        <f t="shared" si="161"/>
        <v/>
      </c>
      <c r="CR118" s="65" t="str">
        <f t="shared" si="162"/>
        <v/>
      </c>
      <c r="CS118">
        <f t="shared" si="189"/>
        <v>115</v>
      </c>
      <c r="CT118" t="str">
        <f t="shared" si="163"/>
        <v/>
      </c>
      <c r="CU118" t="str">
        <f t="shared" si="164"/>
        <v/>
      </c>
      <c r="CV118" t="str">
        <f t="shared" si="174"/>
        <v/>
      </c>
      <c r="CW118" t="str">
        <f t="shared" si="165"/>
        <v/>
      </c>
      <c r="CZ118" s="3">
        <v>115</v>
      </c>
      <c r="DA118" s="3" t="str">
        <f t="shared" si="166"/>
        <v/>
      </c>
      <c r="DB118" s="3" t="str">
        <f t="shared" si="167"/>
        <v/>
      </c>
      <c r="DC118" s="3" t="str">
        <f t="shared" si="168"/>
        <v/>
      </c>
      <c r="DF118" s="3">
        <v>115</v>
      </c>
      <c r="DG118" s="3" t="str">
        <f t="shared" si="169"/>
        <v/>
      </c>
      <c r="DH118" s="3" t="str">
        <f t="shared" si="170"/>
        <v/>
      </c>
      <c r="DI118" s="3" t="str">
        <f t="shared" si="171"/>
        <v/>
      </c>
    </row>
    <row r="119" spans="1:113" x14ac:dyDescent="0.3">
      <c r="A119">
        <f t="shared" si="110"/>
        <v>0</v>
      </c>
      <c r="B119">
        <f t="shared" si="111"/>
        <v>0</v>
      </c>
      <c r="C119">
        <f t="shared" si="112"/>
        <v>0</v>
      </c>
      <c r="D119">
        <f t="shared" si="113"/>
        <v>0</v>
      </c>
      <c r="E119">
        <f t="shared" si="114"/>
        <v>0</v>
      </c>
      <c r="F119">
        <f t="shared" si="115"/>
        <v>0</v>
      </c>
      <c r="G119">
        <f t="shared" si="116"/>
        <v>0</v>
      </c>
      <c r="H119">
        <f t="shared" si="117"/>
        <v>0</v>
      </c>
      <c r="I119">
        <f t="shared" si="118"/>
        <v>0</v>
      </c>
      <c r="J119">
        <f t="shared" si="119"/>
        <v>0</v>
      </c>
      <c r="M119" s="3" t="str">
        <f t="shared" si="120"/>
        <v/>
      </c>
      <c r="N119" s="3" t="str">
        <f t="shared" si="121"/>
        <v/>
      </c>
      <c r="O119" s="3" t="str">
        <f t="shared" si="122"/>
        <v/>
      </c>
      <c r="P119" s="3" t="str">
        <f t="shared" si="123"/>
        <v/>
      </c>
      <c r="Q119" s="3" t="str">
        <f t="shared" si="124"/>
        <v/>
      </c>
      <c r="R119" s="3" t="str">
        <f t="shared" si="125"/>
        <v/>
      </c>
      <c r="S119" s="3" t="str">
        <f t="shared" si="126"/>
        <v/>
      </c>
      <c r="T119" s="3" t="str">
        <f t="shared" si="127"/>
        <v/>
      </c>
      <c r="U119" s="3" t="str">
        <f t="shared" si="128"/>
        <v/>
      </c>
      <c r="V119" s="3" t="str">
        <f t="shared" si="129"/>
        <v/>
      </c>
      <c r="Z119" s="20" t="str">
        <f>Qualifikation!AD120</f>
        <v/>
      </c>
      <c r="AA119" s="21" t="str">
        <f>Qualifikation!AE120</f>
        <v/>
      </c>
      <c r="AB119" s="21" t="str">
        <f>Qualifikation!AF120</f>
        <v/>
      </c>
      <c r="AC119" s="21" t="str">
        <f>Qualifikation!AG120</f>
        <v/>
      </c>
      <c r="AD119" s="27"/>
      <c r="AE119" t="str">
        <f>IFERROR(VLOOKUP(1000,$A119:Z119,26,FALSE),"")</f>
        <v/>
      </c>
      <c r="AF119" s="20" t="str">
        <f t="shared" si="175"/>
        <v/>
      </c>
      <c r="AG119" s="21" t="str">
        <f t="shared" si="130"/>
        <v/>
      </c>
      <c r="AH119" s="21" t="str">
        <f t="shared" si="176"/>
        <v/>
      </c>
      <c r="AI119" s="21" t="str">
        <f t="shared" si="131"/>
        <v/>
      </c>
      <c r="AJ119" s="27"/>
      <c r="AK119" t="str">
        <f>IFERROR(VLOOKUP(1000,$B119:AF119,31,FALSE),"")</f>
        <v/>
      </c>
      <c r="AL119" s="20" t="str">
        <f t="shared" si="177"/>
        <v/>
      </c>
      <c r="AM119" s="21" t="str">
        <f t="shared" si="132"/>
        <v/>
      </c>
      <c r="AN119" s="21" t="str">
        <f t="shared" si="178"/>
        <v/>
      </c>
      <c r="AO119" s="21" t="str">
        <f t="shared" si="133"/>
        <v/>
      </c>
      <c r="AP119" s="27"/>
      <c r="AQ119" t="str">
        <f t="shared" si="134"/>
        <v/>
      </c>
      <c r="AR119" s="20" t="str">
        <f t="shared" si="179"/>
        <v/>
      </c>
      <c r="AS119" s="21" t="str">
        <f t="shared" si="180"/>
        <v/>
      </c>
      <c r="AT119" s="21" t="str">
        <f t="shared" si="181"/>
        <v/>
      </c>
      <c r="AU119" s="21" t="str">
        <f t="shared" si="172"/>
        <v/>
      </c>
      <c r="AV119" s="27"/>
      <c r="AW119" t="str">
        <f t="shared" si="135"/>
        <v/>
      </c>
      <c r="AX119" t="str">
        <f t="shared" si="136"/>
        <v/>
      </c>
      <c r="AY119" t="str">
        <f t="shared" si="137"/>
        <v/>
      </c>
      <c r="AZ119" t="str">
        <f t="shared" si="138"/>
        <v/>
      </c>
      <c r="BA119" t="str">
        <f t="shared" si="173"/>
        <v/>
      </c>
      <c r="BB119" s="28"/>
      <c r="BC119" t="str">
        <f t="shared" si="139"/>
        <v/>
      </c>
      <c r="BD119" s="20" t="str">
        <f t="shared" si="182"/>
        <v/>
      </c>
      <c r="BE119" s="21" t="str">
        <f t="shared" si="140"/>
        <v/>
      </c>
      <c r="BF119" s="21" t="str">
        <f t="shared" si="141"/>
        <v/>
      </c>
      <c r="BG119" s="21" t="str">
        <f t="shared" si="142"/>
        <v/>
      </c>
      <c r="BH119" s="27"/>
      <c r="BI119" t="str">
        <f t="shared" si="143"/>
        <v/>
      </c>
      <c r="BJ119" t="str">
        <f t="shared" si="183"/>
        <v/>
      </c>
      <c r="BK119" t="str">
        <f t="shared" si="144"/>
        <v/>
      </c>
      <c r="BL119" t="str">
        <f t="shared" si="145"/>
        <v/>
      </c>
      <c r="BM119" t="str">
        <f t="shared" si="146"/>
        <v/>
      </c>
      <c r="BN119" s="28"/>
      <c r="BO119" t="str">
        <f t="shared" si="147"/>
        <v/>
      </c>
      <c r="BP119" s="20" t="str">
        <f t="shared" si="184"/>
        <v/>
      </c>
      <c r="BQ119" s="21" t="str">
        <f t="shared" si="148"/>
        <v/>
      </c>
      <c r="BR119" s="21" t="str">
        <f t="shared" si="149"/>
        <v/>
      </c>
      <c r="BS119" s="21" t="str">
        <f t="shared" si="150"/>
        <v/>
      </c>
      <c r="BT119" s="27"/>
      <c r="BU119" t="str">
        <f t="shared" si="151"/>
        <v/>
      </c>
      <c r="BV119" t="str">
        <f t="shared" si="185"/>
        <v/>
      </c>
      <c r="BW119" t="str">
        <f t="shared" si="152"/>
        <v/>
      </c>
      <c r="BX119" t="str">
        <f t="shared" si="153"/>
        <v/>
      </c>
      <c r="BY119" t="str">
        <f t="shared" si="154"/>
        <v/>
      </c>
      <c r="BZ119" s="28"/>
      <c r="CA119" t="str">
        <f t="shared" si="155"/>
        <v/>
      </c>
      <c r="CB119" s="20" t="str">
        <f t="shared" si="156"/>
        <v/>
      </c>
      <c r="CC119" s="21" t="str">
        <f t="shared" si="157"/>
        <v/>
      </c>
      <c r="CD119" s="21" t="str">
        <f t="shared" si="158"/>
        <v/>
      </c>
      <c r="CE119" s="21" t="str">
        <f t="shared" si="159"/>
        <v/>
      </c>
      <c r="CF119" s="27"/>
      <c r="CI119" s="3">
        <v>116</v>
      </c>
      <c r="CJ119" s="3" t="e">
        <f t="shared" si="186"/>
        <v>#NUM!</v>
      </c>
      <c r="CK119" s="3" t="e">
        <f t="shared" si="187"/>
        <v>#NUM!</v>
      </c>
      <c r="CL119" s="3" t="e">
        <f t="shared" si="188"/>
        <v>#NUM!</v>
      </c>
      <c r="CM119" s="3" t="e">
        <f>VLOOKUP(CJ119,Anmeldung!$A$5:$E$204,5,FALSE)</f>
        <v>#NUM!</v>
      </c>
      <c r="CO119" s="63" t="e">
        <f>VLOOKUP(CJ119,Anmeldung!$A$5:$E$204,5,FALSE)</f>
        <v>#NUM!</v>
      </c>
      <c r="CP119" s="3" t="e">
        <f t="shared" si="160"/>
        <v>#NUM!</v>
      </c>
      <c r="CQ119" s="64" t="str">
        <f t="shared" si="161"/>
        <v/>
      </c>
      <c r="CR119" s="65" t="str">
        <f t="shared" si="162"/>
        <v/>
      </c>
      <c r="CS119">
        <f t="shared" si="189"/>
        <v>116</v>
      </c>
      <c r="CT119" t="str">
        <f t="shared" si="163"/>
        <v/>
      </c>
      <c r="CU119" t="str">
        <f t="shared" si="164"/>
        <v/>
      </c>
      <c r="CV119" t="str">
        <f t="shared" si="174"/>
        <v/>
      </c>
      <c r="CW119" t="str">
        <f t="shared" si="165"/>
        <v/>
      </c>
      <c r="CZ119" s="3">
        <v>116</v>
      </c>
      <c r="DA119" s="3" t="str">
        <f t="shared" si="166"/>
        <v/>
      </c>
      <c r="DB119" s="3" t="str">
        <f t="shared" si="167"/>
        <v/>
      </c>
      <c r="DC119" s="3" t="str">
        <f t="shared" si="168"/>
        <v/>
      </c>
      <c r="DF119" s="3">
        <v>116</v>
      </c>
      <c r="DG119" s="3" t="str">
        <f t="shared" si="169"/>
        <v/>
      </c>
      <c r="DH119" s="3" t="str">
        <f t="shared" si="170"/>
        <v/>
      </c>
      <c r="DI119" s="3" t="str">
        <f t="shared" si="171"/>
        <v/>
      </c>
    </row>
    <row r="120" spans="1:113" x14ac:dyDescent="0.3">
      <c r="A120">
        <f t="shared" si="110"/>
        <v>0</v>
      </c>
      <c r="B120">
        <f t="shared" si="111"/>
        <v>0</v>
      </c>
      <c r="C120">
        <f t="shared" si="112"/>
        <v>0</v>
      </c>
      <c r="D120">
        <f t="shared" si="113"/>
        <v>0</v>
      </c>
      <c r="E120">
        <f t="shared" si="114"/>
        <v>0</v>
      </c>
      <c r="F120">
        <f t="shared" si="115"/>
        <v>0</v>
      </c>
      <c r="G120">
        <f t="shared" si="116"/>
        <v>0</v>
      </c>
      <c r="H120">
        <f t="shared" si="117"/>
        <v>0</v>
      </c>
      <c r="I120">
        <f t="shared" si="118"/>
        <v>0</v>
      </c>
      <c r="J120">
        <f t="shared" si="119"/>
        <v>0</v>
      </c>
      <c r="M120" s="3" t="str">
        <f t="shared" si="120"/>
        <v/>
      </c>
      <c r="N120" s="3" t="str">
        <f t="shared" si="121"/>
        <v/>
      </c>
      <c r="O120" s="3" t="str">
        <f t="shared" si="122"/>
        <v/>
      </c>
      <c r="P120" s="3" t="str">
        <f t="shared" si="123"/>
        <v/>
      </c>
      <c r="Q120" s="3" t="str">
        <f t="shared" si="124"/>
        <v/>
      </c>
      <c r="R120" s="3" t="str">
        <f t="shared" si="125"/>
        <v/>
      </c>
      <c r="S120" s="3" t="str">
        <f t="shared" si="126"/>
        <v/>
      </c>
      <c r="T120" s="3" t="str">
        <f t="shared" si="127"/>
        <v/>
      </c>
      <c r="U120" s="3" t="str">
        <f t="shared" si="128"/>
        <v/>
      </c>
      <c r="V120" s="3" t="str">
        <f t="shared" si="129"/>
        <v/>
      </c>
      <c r="Z120" s="20" t="str">
        <f>Qualifikation!AD121</f>
        <v/>
      </c>
      <c r="AA120" s="21" t="str">
        <f>Qualifikation!AE121</f>
        <v/>
      </c>
      <c r="AB120" s="21" t="str">
        <f>Qualifikation!AF121</f>
        <v/>
      </c>
      <c r="AC120" s="21" t="str">
        <f>Qualifikation!AG121</f>
        <v/>
      </c>
      <c r="AD120" s="27"/>
      <c r="AE120" t="str">
        <f>IFERROR(VLOOKUP(1000,$A120:Z120,26,FALSE),"")</f>
        <v/>
      </c>
      <c r="AF120" s="20" t="str">
        <f t="shared" si="175"/>
        <v/>
      </c>
      <c r="AG120" s="21" t="str">
        <f t="shared" si="130"/>
        <v/>
      </c>
      <c r="AH120" s="21" t="str">
        <f t="shared" si="176"/>
        <v/>
      </c>
      <c r="AI120" s="21" t="str">
        <f t="shared" si="131"/>
        <v/>
      </c>
      <c r="AJ120" s="27"/>
      <c r="AK120" t="str">
        <f>IFERROR(VLOOKUP(1000,$B120:AF120,31,FALSE),"")</f>
        <v/>
      </c>
      <c r="AL120" s="20" t="str">
        <f t="shared" si="177"/>
        <v/>
      </c>
      <c r="AM120" s="21" t="str">
        <f t="shared" si="132"/>
        <v/>
      </c>
      <c r="AN120" s="21" t="str">
        <f t="shared" si="178"/>
        <v/>
      </c>
      <c r="AO120" s="21" t="str">
        <f t="shared" si="133"/>
        <v/>
      </c>
      <c r="AP120" s="27"/>
      <c r="AQ120" t="str">
        <f t="shared" si="134"/>
        <v/>
      </c>
      <c r="AR120" s="20" t="str">
        <f t="shared" si="179"/>
        <v/>
      </c>
      <c r="AS120" s="21" t="str">
        <f t="shared" si="180"/>
        <v/>
      </c>
      <c r="AT120" s="21" t="str">
        <f t="shared" si="181"/>
        <v/>
      </c>
      <c r="AU120" s="21" t="str">
        <f t="shared" si="172"/>
        <v/>
      </c>
      <c r="AV120" s="27"/>
      <c r="AW120" t="str">
        <f t="shared" si="135"/>
        <v/>
      </c>
      <c r="AX120" t="str">
        <f t="shared" si="136"/>
        <v/>
      </c>
      <c r="AY120" t="str">
        <f t="shared" si="137"/>
        <v/>
      </c>
      <c r="AZ120" t="str">
        <f t="shared" si="138"/>
        <v/>
      </c>
      <c r="BA120" t="str">
        <f t="shared" si="173"/>
        <v/>
      </c>
      <c r="BB120" s="28"/>
      <c r="BC120" t="str">
        <f t="shared" si="139"/>
        <v/>
      </c>
      <c r="BD120" s="20" t="str">
        <f t="shared" si="182"/>
        <v/>
      </c>
      <c r="BE120" s="21" t="str">
        <f t="shared" si="140"/>
        <v/>
      </c>
      <c r="BF120" s="21" t="str">
        <f t="shared" si="141"/>
        <v/>
      </c>
      <c r="BG120" s="21" t="str">
        <f t="shared" si="142"/>
        <v/>
      </c>
      <c r="BH120" s="27"/>
      <c r="BI120" t="str">
        <f t="shared" si="143"/>
        <v/>
      </c>
      <c r="BJ120" t="str">
        <f t="shared" si="183"/>
        <v/>
      </c>
      <c r="BK120" t="str">
        <f t="shared" si="144"/>
        <v/>
      </c>
      <c r="BL120" t="str">
        <f t="shared" si="145"/>
        <v/>
      </c>
      <c r="BM120" t="str">
        <f t="shared" si="146"/>
        <v/>
      </c>
      <c r="BN120" s="28"/>
      <c r="BO120" t="str">
        <f t="shared" si="147"/>
        <v/>
      </c>
      <c r="BP120" s="20" t="str">
        <f t="shared" si="184"/>
        <v/>
      </c>
      <c r="BQ120" s="21" t="str">
        <f t="shared" si="148"/>
        <v/>
      </c>
      <c r="BR120" s="21" t="str">
        <f t="shared" si="149"/>
        <v/>
      </c>
      <c r="BS120" s="21" t="str">
        <f t="shared" si="150"/>
        <v/>
      </c>
      <c r="BT120" s="27"/>
      <c r="BU120" t="str">
        <f t="shared" si="151"/>
        <v/>
      </c>
      <c r="BV120" t="str">
        <f t="shared" si="185"/>
        <v/>
      </c>
      <c r="BW120" t="str">
        <f t="shared" si="152"/>
        <v/>
      </c>
      <c r="BX120" t="str">
        <f t="shared" si="153"/>
        <v/>
      </c>
      <c r="BY120" t="str">
        <f t="shared" si="154"/>
        <v/>
      </c>
      <c r="BZ120" s="28"/>
      <c r="CA120" t="str">
        <f t="shared" si="155"/>
        <v/>
      </c>
      <c r="CB120" s="20" t="str">
        <f t="shared" si="156"/>
        <v/>
      </c>
      <c r="CC120" s="21" t="str">
        <f t="shared" si="157"/>
        <v/>
      </c>
      <c r="CD120" s="21" t="str">
        <f t="shared" si="158"/>
        <v/>
      </c>
      <c r="CE120" s="21" t="str">
        <f t="shared" si="159"/>
        <v/>
      </c>
      <c r="CF120" s="27"/>
      <c r="CI120" s="3">
        <v>117</v>
      </c>
      <c r="CJ120" s="3" t="e">
        <f t="shared" si="186"/>
        <v>#NUM!</v>
      </c>
      <c r="CK120" s="3" t="e">
        <f t="shared" si="187"/>
        <v>#NUM!</v>
      </c>
      <c r="CL120" s="3" t="e">
        <f t="shared" si="188"/>
        <v>#NUM!</v>
      </c>
      <c r="CM120" s="3" t="e">
        <f>VLOOKUP(CJ120,Anmeldung!$A$5:$E$204,5,FALSE)</f>
        <v>#NUM!</v>
      </c>
      <c r="CO120" s="63" t="e">
        <f>VLOOKUP(CJ120,Anmeldung!$A$5:$E$204,5,FALSE)</f>
        <v>#NUM!</v>
      </c>
      <c r="CP120" s="3" t="e">
        <f t="shared" si="160"/>
        <v>#NUM!</v>
      </c>
      <c r="CQ120" s="64" t="str">
        <f t="shared" si="161"/>
        <v/>
      </c>
      <c r="CR120" s="65" t="str">
        <f t="shared" si="162"/>
        <v/>
      </c>
      <c r="CS120">
        <f t="shared" si="189"/>
        <v>117</v>
      </c>
      <c r="CT120" t="str">
        <f t="shared" si="163"/>
        <v/>
      </c>
      <c r="CU120" t="str">
        <f t="shared" si="164"/>
        <v/>
      </c>
      <c r="CV120" t="str">
        <f t="shared" si="174"/>
        <v/>
      </c>
      <c r="CW120" t="str">
        <f t="shared" si="165"/>
        <v/>
      </c>
      <c r="CZ120" s="3">
        <v>117</v>
      </c>
      <c r="DA120" s="3" t="str">
        <f t="shared" si="166"/>
        <v/>
      </c>
      <c r="DB120" s="3" t="str">
        <f t="shared" si="167"/>
        <v/>
      </c>
      <c r="DC120" s="3" t="str">
        <f t="shared" si="168"/>
        <v/>
      </c>
      <c r="DF120" s="3">
        <v>117</v>
      </c>
      <c r="DG120" s="3" t="str">
        <f t="shared" si="169"/>
        <v/>
      </c>
      <c r="DH120" s="3" t="str">
        <f t="shared" si="170"/>
        <v/>
      </c>
      <c r="DI120" s="3" t="str">
        <f t="shared" si="171"/>
        <v/>
      </c>
    </row>
    <row r="121" spans="1:113" x14ac:dyDescent="0.3">
      <c r="A121">
        <f t="shared" si="110"/>
        <v>0</v>
      </c>
      <c r="B121">
        <f t="shared" si="111"/>
        <v>0</v>
      </c>
      <c r="C121">
        <f t="shared" si="112"/>
        <v>0</v>
      </c>
      <c r="D121">
        <f t="shared" si="113"/>
        <v>0</v>
      </c>
      <c r="E121">
        <f t="shared" si="114"/>
        <v>0</v>
      </c>
      <c r="F121">
        <f t="shared" si="115"/>
        <v>0</v>
      </c>
      <c r="G121">
        <f t="shared" si="116"/>
        <v>0</v>
      </c>
      <c r="H121">
        <f t="shared" si="117"/>
        <v>0</v>
      </c>
      <c r="I121">
        <f t="shared" si="118"/>
        <v>0</v>
      </c>
      <c r="J121">
        <f t="shared" si="119"/>
        <v>0</v>
      </c>
      <c r="M121" s="3" t="str">
        <f t="shared" si="120"/>
        <v/>
      </c>
      <c r="N121" s="3" t="str">
        <f t="shared" si="121"/>
        <v/>
      </c>
      <c r="O121" s="3" t="str">
        <f t="shared" si="122"/>
        <v/>
      </c>
      <c r="P121" s="3" t="str">
        <f t="shared" si="123"/>
        <v/>
      </c>
      <c r="Q121" s="3" t="str">
        <f t="shared" si="124"/>
        <v/>
      </c>
      <c r="R121" s="3" t="str">
        <f t="shared" si="125"/>
        <v/>
      </c>
      <c r="S121" s="3" t="str">
        <f t="shared" si="126"/>
        <v/>
      </c>
      <c r="T121" s="3" t="str">
        <f t="shared" si="127"/>
        <v/>
      </c>
      <c r="U121" s="3" t="str">
        <f t="shared" si="128"/>
        <v/>
      </c>
      <c r="V121" s="3" t="str">
        <f t="shared" si="129"/>
        <v/>
      </c>
      <c r="Z121" s="20" t="str">
        <f>Qualifikation!AD122</f>
        <v/>
      </c>
      <c r="AA121" s="21" t="str">
        <f>Qualifikation!AE122</f>
        <v/>
      </c>
      <c r="AB121" s="21" t="str">
        <f>Qualifikation!AF122</f>
        <v/>
      </c>
      <c r="AC121" s="21" t="str">
        <f>Qualifikation!AG122</f>
        <v/>
      </c>
      <c r="AD121" s="27"/>
      <c r="AE121" t="str">
        <f>IFERROR(VLOOKUP(1000,$A121:Z121,26,FALSE),"")</f>
        <v/>
      </c>
      <c r="AF121" s="20" t="str">
        <f t="shared" si="175"/>
        <v/>
      </c>
      <c r="AG121" s="21" t="str">
        <f t="shared" si="130"/>
        <v/>
      </c>
      <c r="AH121" s="21" t="str">
        <f t="shared" si="176"/>
        <v/>
      </c>
      <c r="AI121" s="21" t="str">
        <f t="shared" si="131"/>
        <v/>
      </c>
      <c r="AJ121" s="27"/>
      <c r="AK121" t="str">
        <f>IFERROR(VLOOKUP(1000,$B121:AF121,31,FALSE),"")</f>
        <v/>
      </c>
      <c r="AL121" s="20" t="str">
        <f t="shared" si="177"/>
        <v/>
      </c>
      <c r="AM121" s="21" t="str">
        <f t="shared" si="132"/>
        <v/>
      </c>
      <c r="AN121" s="21" t="str">
        <f t="shared" si="178"/>
        <v/>
      </c>
      <c r="AO121" s="21" t="str">
        <f t="shared" si="133"/>
        <v/>
      </c>
      <c r="AP121" s="27"/>
      <c r="AQ121" t="str">
        <f t="shared" si="134"/>
        <v/>
      </c>
      <c r="AR121" s="20" t="str">
        <f t="shared" si="179"/>
        <v/>
      </c>
      <c r="AS121" s="21" t="str">
        <f t="shared" si="180"/>
        <v/>
      </c>
      <c r="AT121" s="21" t="str">
        <f t="shared" si="181"/>
        <v/>
      </c>
      <c r="AU121" s="21" t="str">
        <f t="shared" si="172"/>
        <v/>
      </c>
      <c r="AV121" s="27"/>
      <c r="AW121" t="str">
        <f t="shared" si="135"/>
        <v/>
      </c>
      <c r="AX121" t="str">
        <f t="shared" si="136"/>
        <v/>
      </c>
      <c r="AY121" t="str">
        <f t="shared" si="137"/>
        <v/>
      </c>
      <c r="AZ121" t="str">
        <f t="shared" si="138"/>
        <v/>
      </c>
      <c r="BA121" t="str">
        <f t="shared" si="173"/>
        <v/>
      </c>
      <c r="BB121" s="28"/>
      <c r="BC121" t="str">
        <f t="shared" si="139"/>
        <v/>
      </c>
      <c r="BD121" s="20" t="str">
        <f t="shared" si="182"/>
        <v/>
      </c>
      <c r="BE121" s="21" t="str">
        <f t="shared" si="140"/>
        <v/>
      </c>
      <c r="BF121" s="21" t="str">
        <f t="shared" si="141"/>
        <v/>
      </c>
      <c r="BG121" s="21" t="str">
        <f t="shared" si="142"/>
        <v/>
      </c>
      <c r="BH121" s="27"/>
      <c r="BI121" t="str">
        <f t="shared" si="143"/>
        <v/>
      </c>
      <c r="BJ121" t="str">
        <f t="shared" si="183"/>
        <v/>
      </c>
      <c r="BK121" t="str">
        <f t="shared" si="144"/>
        <v/>
      </c>
      <c r="BL121" t="str">
        <f t="shared" si="145"/>
        <v/>
      </c>
      <c r="BM121" t="str">
        <f t="shared" si="146"/>
        <v/>
      </c>
      <c r="BN121" s="28"/>
      <c r="BO121" t="str">
        <f t="shared" si="147"/>
        <v/>
      </c>
      <c r="BP121" s="20" t="str">
        <f t="shared" si="184"/>
        <v/>
      </c>
      <c r="BQ121" s="21" t="str">
        <f t="shared" si="148"/>
        <v/>
      </c>
      <c r="BR121" s="21" t="str">
        <f t="shared" si="149"/>
        <v/>
      </c>
      <c r="BS121" s="21" t="str">
        <f t="shared" si="150"/>
        <v/>
      </c>
      <c r="BT121" s="27"/>
      <c r="BU121" t="str">
        <f t="shared" si="151"/>
        <v/>
      </c>
      <c r="BV121" t="str">
        <f t="shared" si="185"/>
        <v/>
      </c>
      <c r="BW121" t="str">
        <f t="shared" si="152"/>
        <v/>
      </c>
      <c r="BX121" t="str">
        <f t="shared" si="153"/>
        <v/>
      </c>
      <c r="BY121" t="str">
        <f t="shared" si="154"/>
        <v/>
      </c>
      <c r="BZ121" s="28"/>
      <c r="CA121" t="str">
        <f t="shared" si="155"/>
        <v/>
      </c>
      <c r="CB121" s="20" t="str">
        <f t="shared" si="156"/>
        <v/>
      </c>
      <c r="CC121" s="21" t="str">
        <f t="shared" si="157"/>
        <v/>
      </c>
      <c r="CD121" s="21" t="str">
        <f t="shared" si="158"/>
        <v/>
      </c>
      <c r="CE121" s="21" t="str">
        <f t="shared" si="159"/>
        <v/>
      </c>
      <c r="CF121" s="27"/>
      <c r="CI121" s="3">
        <v>118</v>
      </c>
      <c r="CJ121" s="3" t="e">
        <f t="shared" si="186"/>
        <v>#NUM!</v>
      </c>
      <c r="CK121" s="3" t="e">
        <f t="shared" si="187"/>
        <v>#NUM!</v>
      </c>
      <c r="CL121" s="3" t="e">
        <f t="shared" si="188"/>
        <v>#NUM!</v>
      </c>
      <c r="CM121" s="3" t="e">
        <f>VLOOKUP(CJ121,Anmeldung!$A$5:$E$204,5,FALSE)</f>
        <v>#NUM!</v>
      </c>
      <c r="CO121" s="63" t="e">
        <f>VLOOKUP(CJ121,Anmeldung!$A$5:$E$204,5,FALSE)</f>
        <v>#NUM!</v>
      </c>
      <c r="CP121" s="3" t="e">
        <f t="shared" si="160"/>
        <v>#NUM!</v>
      </c>
      <c r="CQ121" s="64" t="str">
        <f t="shared" si="161"/>
        <v/>
      </c>
      <c r="CR121" s="65" t="str">
        <f t="shared" si="162"/>
        <v/>
      </c>
      <c r="CS121">
        <f t="shared" si="189"/>
        <v>118</v>
      </c>
      <c r="CT121" t="str">
        <f t="shared" si="163"/>
        <v/>
      </c>
      <c r="CU121" t="str">
        <f t="shared" si="164"/>
        <v/>
      </c>
      <c r="CV121" t="str">
        <f t="shared" si="174"/>
        <v/>
      </c>
      <c r="CW121" t="str">
        <f t="shared" si="165"/>
        <v/>
      </c>
      <c r="CZ121" s="3">
        <v>118</v>
      </c>
      <c r="DA121" s="3" t="str">
        <f t="shared" si="166"/>
        <v/>
      </c>
      <c r="DB121" s="3" t="str">
        <f t="shared" si="167"/>
        <v/>
      </c>
      <c r="DC121" s="3" t="str">
        <f t="shared" si="168"/>
        <v/>
      </c>
      <c r="DF121" s="3">
        <v>118</v>
      </c>
      <c r="DG121" s="3" t="str">
        <f t="shared" si="169"/>
        <v/>
      </c>
      <c r="DH121" s="3" t="str">
        <f t="shared" si="170"/>
        <v/>
      </c>
      <c r="DI121" s="3" t="str">
        <f t="shared" si="171"/>
        <v/>
      </c>
    </row>
    <row r="122" spans="1:113" x14ac:dyDescent="0.3">
      <c r="A122">
        <f t="shared" si="110"/>
        <v>0</v>
      </c>
      <c r="B122">
        <f t="shared" si="111"/>
        <v>0</v>
      </c>
      <c r="C122">
        <f t="shared" si="112"/>
        <v>0</v>
      </c>
      <c r="D122">
        <f t="shared" si="113"/>
        <v>0</v>
      </c>
      <c r="E122">
        <f t="shared" si="114"/>
        <v>0</v>
      </c>
      <c r="F122">
        <f t="shared" si="115"/>
        <v>0</v>
      </c>
      <c r="G122">
        <f t="shared" si="116"/>
        <v>0</v>
      </c>
      <c r="H122">
        <f t="shared" si="117"/>
        <v>0</v>
      </c>
      <c r="I122">
        <f t="shared" si="118"/>
        <v>0</v>
      </c>
      <c r="J122">
        <f t="shared" si="119"/>
        <v>0</v>
      </c>
      <c r="M122" s="3" t="str">
        <f t="shared" si="120"/>
        <v/>
      </c>
      <c r="N122" s="3" t="str">
        <f t="shared" si="121"/>
        <v/>
      </c>
      <c r="O122" s="3" t="str">
        <f t="shared" si="122"/>
        <v/>
      </c>
      <c r="P122" s="3" t="str">
        <f t="shared" si="123"/>
        <v/>
      </c>
      <c r="Q122" s="3" t="str">
        <f t="shared" si="124"/>
        <v/>
      </c>
      <c r="R122" s="3" t="str">
        <f t="shared" si="125"/>
        <v/>
      </c>
      <c r="S122" s="3" t="str">
        <f t="shared" si="126"/>
        <v/>
      </c>
      <c r="T122" s="3" t="str">
        <f t="shared" si="127"/>
        <v/>
      </c>
      <c r="U122" s="3" t="str">
        <f t="shared" si="128"/>
        <v/>
      </c>
      <c r="V122" s="3" t="str">
        <f t="shared" si="129"/>
        <v/>
      </c>
      <c r="Z122" s="20" t="str">
        <f>Qualifikation!AD123</f>
        <v/>
      </c>
      <c r="AA122" s="21" t="str">
        <f>Qualifikation!AE123</f>
        <v/>
      </c>
      <c r="AB122" s="21" t="str">
        <f>Qualifikation!AF123</f>
        <v/>
      </c>
      <c r="AC122" s="21" t="str">
        <f>Qualifikation!AG123</f>
        <v/>
      </c>
      <c r="AD122" s="27"/>
      <c r="AE122" t="str">
        <f>IFERROR(VLOOKUP(1000,$A122:Z122,26,FALSE),"")</f>
        <v/>
      </c>
      <c r="AF122" s="20" t="str">
        <f t="shared" si="175"/>
        <v/>
      </c>
      <c r="AG122" s="21" t="str">
        <f t="shared" si="130"/>
        <v/>
      </c>
      <c r="AH122" s="21" t="str">
        <f t="shared" si="176"/>
        <v/>
      </c>
      <c r="AI122" s="21" t="str">
        <f t="shared" si="131"/>
        <v/>
      </c>
      <c r="AJ122" s="27"/>
      <c r="AK122" t="str">
        <f>IFERROR(VLOOKUP(1000,$B122:AF122,31,FALSE),"")</f>
        <v/>
      </c>
      <c r="AL122" s="20" t="str">
        <f t="shared" si="177"/>
        <v/>
      </c>
      <c r="AM122" s="21" t="str">
        <f t="shared" si="132"/>
        <v/>
      </c>
      <c r="AN122" s="21" t="str">
        <f t="shared" si="178"/>
        <v/>
      </c>
      <c r="AO122" s="21" t="str">
        <f t="shared" si="133"/>
        <v/>
      </c>
      <c r="AP122" s="27"/>
      <c r="AQ122" t="str">
        <f t="shared" si="134"/>
        <v/>
      </c>
      <c r="AR122" s="20" t="str">
        <f t="shared" si="179"/>
        <v/>
      </c>
      <c r="AS122" s="21" t="str">
        <f t="shared" si="180"/>
        <v/>
      </c>
      <c r="AT122" s="21" t="str">
        <f t="shared" si="181"/>
        <v/>
      </c>
      <c r="AU122" s="21" t="str">
        <f t="shared" si="172"/>
        <v/>
      </c>
      <c r="AV122" s="27"/>
      <c r="AW122" t="str">
        <f t="shared" si="135"/>
        <v/>
      </c>
      <c r="AX122" t="str">
        <f t="shared" si="136"/>
        <v/>
      </c>
      <c r="AY122" t="str">
        <f t="shared" si="137"/>
        <v/>
      </c>
      <c r="AZ122" t="str">
        <f t="shared" si="138"/>
        <v/>
      </c>
      <c r="BA122" t="str">
        <f t="shared" si="173"/>
        <v/>
      </c>
      <c r="BB122" s="28"/>
      <c r="BC122" t="str">
        <f t="shared" si="139"/>
        <v/>
      </c>
      <c r="BD122" s="20" t="str">
        <f t="shared" si="182"/>
        <v/>
      </c>
      <c r="BE122" s="21" t="str">
        <f t="shared" si="140"/>
        <v/>
      </c>
      <c r="BF122" s="21" t="str">
        <f t="shared" si="141"/>
        <v/>
      </c>
      <c r="BG122" s="21" t="str">
        <f t="shared" si="142"/>
        <v/>
      </c>
      <c r="BH122" s="27"/>
      <c r="BI122" t="str">
        <f t="shared" si="143"/>
        <v/>
      </c>
      <c r="BJ122" t="str">
        <f t="shared" si="183"/>
        <v/>
      </c>
      <c r="BK122" t="str">
        <f t="shared" si="144"/>
        <v/>
      </c>
      <c r="BL122" t="str">
        <f t="shared" si="145"/>
        <v/>
      </c>
      <c r="BM122" t="str">
        <f t="shared" si="146"/>
        <v/>
      </c>
      <c r="BN122" s="28"/>
      <c r="BO122" t="str">
        <f t="shared" si="147"/>
        <v/>
      </c>
      <c r="BP122" s="20" t="str">
        <f t="shared" si="184"/>
        <v/>
      </c>
      <c r="BQ122" s="21" t="str">
        <f t="shared" si="148"/>
        <v/>
      </c>
      <c r="BR122" s="21" t="str">
        <f t="shared" si="149"/>
        <v/>
      </c>
      <c r="BS122" s="21" t="str">
        <f t="shared" si="150"/>
        <v/>
      </c>
      <c r="BT122" s="27"/>
      <c r="BU122" t="str">
        <f t="shared" si="151"/>
        <v/>
      </c>
      <c r="BV122" t="str">
        <f t="shared" si="185"/>
        <v/>
      </c>
      <c r="BW122" t="str">
        <f t="shared" si="152"/>
        <v/>
      </c>
      <c r="BX122" t="str">
        <f t="shared" si="153"/>
        <v/>
      </c>
      <c r="BY122" t="str">
        <f t="shared" si="154"/>
        <v/>
      </c>
      <c r="BZ122" s="28"/>
      <c r="CA122" t="str">
        <f t="shared" si="155"/>
        <v/>
      </c>
      <c r="CB122" s="20" t="str">
        <f t="shared" si="156"/>
        <v/>
      </c>
      <c r="CC122" s="21" t="str">
        <f t="shared" si="157"/>
        <v/>
      </c>
      <c r="CD122" s="21" t="str">
        <f t="shared" si="158"/>
        <v/>
      </c>
      <c r="CE122" s="21" t="str">
        <f t="shared" si="159"/>
        <v/>
      </c>
      <c r="CF122" s="27"/>
      <c r="CI122" s="3">
        <v>119</v>
      </c>
      <c r="CJ122" s="3" t="e">
        <f t="shared" si="186"/>
        <v>#NUM!</v>
      </c>
      <c r="CK122" s="3" t="e">
        <f t="shared" si="187"/>
        <v>#NUM!</v>
      </c>
      <c r="CL122" s="3" t="e">
        <f t="shared" si="188"/>
        <v>#NUM!</v>
      </c>
      <c r="CM122" s="3" t="e">
        <f>VLOOKUP(CJ122,Anmeldung!$A$5:$E$204,5,FALSE)</f>
        <v>#NUM!</v>
      </c>
      <c r="CO122" s="63" t="e">
        <f>VLOOKUP(CJ122,Anmeldung!$A$5:$E$204,5,FALSE)</f>
        <v>#NUM!</v>
      </c>
      <c r="CP122" s="3" t="e">
        <f t="shared" si="160"/>
        <v>#NUM!</v>
      </c>
      <c r="CQ122" s="64" t="str">
        <f t="shared" si="161"/>
        <v/>
      </c>
      <c r="CR122" s="65" t="str">
        <f t="shared" si="162"/>
        <v/>
      </c>
      <c r="CS122">
        <f t="shared" si="189"/>
        <v>119</v>
      </c>
      <c r="CT122" t="str">
        <f t="shared" si="163"/>
        <v/>
      </c>
      <c r="CU122" t="str">
        <f t="shared" si="164"/>
        <v/>
      </c>
      <c r="CV122" t="str">
        <f t="shared" si="174"/>
        <v/>
      </c>
      <c r="CW122" t="str">
        <f t="shared" si="165"/>
        <v/>
      </c>
      <c r="CZ122" s="3">
        <v>119</v>
      </c>
      <c r="DA122" s="3" t="str">
        <f t="shared" si="166"/>
        <v/>
      </c>
      <c r="DB122" s="3" t="str">
        <f t="shared" si="167"/>
        <v/>
      </c>
      <c r="DC122" s="3" t="str">
        <f t="shared" si="168"/>
        <v/>
      </c>
      <c r="DF122" s="3">
        <v>119</v>
      </c>
      <c r="DG122" s="3" t="str">
        <f t="shared" si="169"/>
        <v/>
      </c>
      <c r="DH122" s="3" t="str">
        <f t="shared" si="170"/>
        <v/>
      </c>
      <c r="DI122" s="3" t="str">
        <f t="shared" si="171"/>
        <v/>
      </c>
    </row>
    <row r="123" spans="1:113" x14ac:dyDescent="0.3">
      <c r="A123">
        <f t="shared" si="110"/>
        <v>0</v>
      </c>
      <c r="B123">
        <f t="shared" si="111"/>
        <v>0</v>
      </c>
      <c r="C123">
        <f t="shared" si="112"/>
        <v>0</v>
      </c>
      <c r="D123">
        <f t="shared" si="113"/>
        <v>0</v>
      </c>
      <c r="E123">
        <f t="shared" si="114"/>
        <v>0</v>
      </c>
      <c r="F123">
        <f t="shared" si="115"/>
        <v>0</v>
      </c>
      <c r="G123">
        <f t="shared" si="116"/>
        <v>0</v>
      </c>
      <c r="H123">
        <f t="shared" si="117"/>
        <v>0</v>
      </c>
      <c r="I123">
        <f t="shared" si="118"/>
        <v>0</v>
      </c>
      <c r="J123">
        <f t="shared" si="119"/>
        <v>0</v>
      </c>
      <c r="M123" s="3" t="str">
        <f t="shared" si="120"/>
        <v/>
      </c>
      <c r="N123" s="3" t="str">
        <f t="shared" si="121"/>
        <v/>
      </c>
      <c r="O123" s="3" t="str">
        <f t="shared" si="122"/>
        <v/>
      </c>
      <c r="P123" s="3" t="str">
        <f t="shared" si="123"/>
        <v/>
      </c>
      <c r="Q123" s="3" t="str">
        <f t="shared" si="124"/>
        <v/>
      </c>
      <c r="R123" s="3" t="str">
        <f t="shared" si="125"/>
        <v/>
      </c>
      <c r="S123" s="3" t="str">
        <f t="shared" si="126"/>
        <v/>
      </c>
      <c r="T123" s="3" t="str">
        <f t="shared" si="127"/>
        <v/>
      </c>
      <c r="U123" s="3" t="str">
        <f t="shared" si="128"/>
        <v/>
      </c>
      <c r="V123" s="3" t="str">
        <f t="shared" si="129"/>
        <v/>
      </c>
      <c r="Z123" s="20" t="str">
        <f>Qualifikation!AD124</f>
        <v/>
      </c>
      <c r="AA123" s="21" t="str">
        <f>Qualifikation!AE124</f>
        <v/>
      </c>
      <c r="AB123" s="21" t="str">
        <f>Qualifikation!AF124</f>
        <v/>
      </c>
      <c r="AC123" s="21" t="str">
        <f>Qualifikation!AG124</f>
        <v/>
      </c>
      <c r="AD123" s="27"/>
      <c r="AE123" t="str">
        <f>IFERROR(VLOOKUP(1000,$A123:Z123,26,FALSE),"")</f>
        <v/>
      </c>
      <c r="AF123" s="20" t="str">
        <f t="shared" si="175"/>
        <v/>
      </c>
      <c r="AG123" s="21" t="str">
        <f t="shared" si="130"/>
        <v/>
      </c>
      <c r="AH123" s="21" t="str">
        <f t="shared" si="176"/>
        <v/>
      </c>
      <c r="AI123" s="21" t="str">
        <f t="shared" si="131"/>
        <v/>
      </c>
      <c r="AJ123" s="27"/>
      <c r="AK123" t="str">
        <f>IFERROR(VLOOKUP(1000,$B123:AF123,31,FALSE),"")</f>
        <v/>
      </c>
      <c r="AL123" s="20" t="str">
        <f t="shared" si="177"/>
        <v/>
      </c>
      <c r="AM123" s="21" t="str">
        <f t="shared" si="132"/>
        <v/>
      </c>
      <c r="AN123" s="21" t="str">
        <f t="shared" si="178"/>
        <v/>
      </c>
      <c r="AO123" s="21" t="str">
        <f t="shared" si="133"/>
        <v/>
      </c>
      <c r="AP123" s="27"/>
      <c r="AQ123" t="str">
        <f t="shared" si="134"/>
        <v/>
      </c>
      <c r="AR123" s="20" t="str">
        <f t="shared" si="179"/>
        <v/>
      </c>
      <c r="AS123" s="21" t="str">
        <f t="shared" si="180"/>
        <v/>
      </c>
      <c r="AT123" s="21" t="str">
        <f t="shared" si="181"/>
        <v/>
      </c>
      <c r="AU123" s="21" t="str">
        <f t="shared" si="172"/>
        <v/>
      </c>
      <c r="AV123" s="27"/>
      <c r="AW123" t="str">
        <f t="shared" si="135"/>
        <v/>
      </c>
      <c r="AX123" t="str">
        <f t="shared" si="136"/>
        <v/>
      </c>
      <c r="AY123" t="str">
        <f t="shared" si="137"/>
        <v/>
      </c>
      <c r="AZ123" t="str">
        <f t="shared" si="138"/>
        <v/>
      </c>
      <c r="BA123" t="str">
        <f t="shared" si="173"/>
        <v/>
      </c>
      <c r="BB123" s="28"/>
      <c r="BC123" t="str">
        <f t="shared" si="139"/>
        <v/>
      </c>
      <c r="BD123" s="20" t="str">
        <f t="shared" si="182"/>
        <v/>
      </c>
      <c r="BE123" s="21" t="str">
        <f t="shared" si="140"/>
        <v/>
      </c>
      <c r="BF123" s="21" t="str">
        <f t="shared" si="141"/>
        <v/>
      </c>
      <c r="BG123" s="21" t="str">
        <f t="shared" si="142"/>
        <v/>
      </c>
      <c r="BH123" s="27"/>
      <c r="BI123" t="str">
        <f t="shared" si="143"/>
        <v/>
      </c>
      <c r="BJ123" t="str">
        <f t="shared" si="183"/>
        <v/>
      </c>
      <c r="BK123" t="str">
        <f t="shared" si="144"/>
        <v/>
      </c>
      <c r="BL123" t="str">
        <f t="shared" si="145"/>
        <v/>
      </c>
      <c r="BM123" t="str">
        <f t="shared" si="146"/>
        <v/>
      </c>
      <c r="BN123" s="28"/>
      <c r="BO123" t="str">
        <f t="shared" si="147"/>
        <v/>
      </c>
      <c r="BP123" s="20" t="str">
        <f t="shared" si="184"/>
        <v/>
      </c>
      <c r="BQ123" s="21" t="str">
        <f t="shared" si="148"/>
        <v/>
      </c>
      <c r="BR123" s="21" t="str">
        <f t="shared" si="149"/>
        <v/>
      </c>
      <c r="BS123" s="21" t="str">
        <f t="shared" si="150"/>
        <v/>
      </c>
      <c r="BT123" s="27"/>
      <c r="BU123" t="str">
        <f t="shared" si="151"/>
        <v/>
      </c>
      <c r="BV123" t="str">
        <f t="shared" si="185"/>
        <v/>
      </c>
      <c r="BW123" t="str">
        <f t="shared" si="152"/>
        <v/>
      </c>
      <c r="BX123" t="str">
        <f t="shared" si="153"/>
        <v/>
      </c>
      <c r="BY123" t="str">
        <f t="shared" si="154"/>
        <v/>
      </c>
      <c r="BZ123" s="28"/>
      <c r="CA123" t="str">
        <f t="shared" si="155"/>
        <v/>
      </c>
      <c r="CB123" s="20" t="str">
        <f t="shared" si="156"/>
        <v/>
      </c>
      <c r="CC123" s="21" t="str">
        <f t="shared" si="157"/>
        <v/>
      </c>
      <c r="CD123" s="21" t="str">
        <f t="shared" si="158"/>
        <v/>
      </c>
      <c r="CE123" s="21" t="str">
        <f t="shared" si="159"/>
        <v/>
      </c>
      <c r="CF123" s="27"/>
      <c r="CI123" s="3">
        <v>120</v>
      </c>
      <c r="CJ123" s="3" t="e">
        <f t="shared" si="186"/>
        <v>#NUM!</v>
      </c>
      <c r="CK123" s="3" t="e">
        <f t="shared" si="187"/>
        <v>#NUM!</v>
      </c>
      <c r="CL123" s="3" t="e">
        <f t="shared" si="188"/>
        <v>#NUM!</v>
      </c>
      <c r="CM123" s="3" t="e">
        <f>VLOOKUP(CJ123,Anmeldung!$A$5:$E$204,5,FALSE)</f>
        <v>#NUM!</v>
      </c>
      <c r="CO123" s="63" t="e">
        <f>VLOOKUP(CJ123,Anmeldung!$A$5:$E$204,5,FALSE)</f>
        <v>#NUM!</v>
      </c>
      <c r="CP123" s="3" t="e">
        <f t="shared" si="160"/>
        <v>#NUM!</v>
      </c>
      <c r="CQ123" s="64" t="str">
        <f t="shared" si="161"/>
        <v/>
      </c>
      <c r="CR123" s="65" t="str">
        <f t="shared" si="162"/>
        <v/>
      </c>
      <c r="CS123">
        <f t="shared" si="189"/>
        <v>120</v>
      </c>
      <c r="CT123" t="str">
        <f t="shared" si="163"/>
        <v/>
      </c>
      <c r="CU123" t="str">
        <f t="shared" si="164"/>
        <v/>
      </c>
      <c r="CV123" t="str">
        <f t="shared" si="174"/>
        <v/>
      </c>
      <c r="CW123" t="str">
        <f t="shared" si="165"/>
        <v/>
      </c>
      <c r="CZ123" s="3">
        <v>120</v>
      </c>
      <c r="DA123" s="3" t="str">
        <f t="shared" si="166"/>
        <v/>
      </c>
      <c r="DB123" s="3" t="str">
        <f t="shared" si="167"/>
        <v/>
      </c>
      <c r="DC123" s="3" t="str">
        <f t="shared" si="168"/>
        <v/>
      </c>
      <c r="DF123" s="3">
        <v>120</v>
      </c>
      <c r="DG123" s="3" t="str">
        <f t="shared" si="169"/>
        <v/>
      </c>
      <c r="DH123" s="3" t="str">
        <f t="shared" si="170"/>
        <v/>
      </c>
      <c r="DI123" s="3" t="str">
        <f t="shared" si="171"/>
        <v/>
      </c>
    </row>
    <row r="124" spans="1:113" x14ac:dyDescent="0.3">
      <c r="A124">
        <f t="shared" si="110"/>
        <v>0</v>
      </c>
      <c r="B124">
        <f t="shared" si="111"/>
        <v>0</v>
      </c>
      <c r="C124">
        <f t="shared" si="112"/>
        <v>0</v>
      </c>
      <c r="D124">
        <f t="shared" si="113"/>
        <v>0</v>
      </c>
      <c r="E124">
        <f t="shared" si="114"/>
        <v>0</v>
      </c>
      <c r="F124">
        <f t="shared" si="115"/>
        <v>0</v>
      </c>
      <c r="G124">
        <f t="shared" si="116"/>
        <v>0</v>
      </c>
      <c r="H124">
        <f t="shared" si="117"/>
        <v>0</v>
      </c>
      <c r="I124">
        <f t="shared" si="118"/>
        <v>0</v>
      </c>
      <c r="J124">
        <f t="shared" si="119"/>
        <v>0</v>
      </c>
      <c r="M124" s="3" t="str">
        <f t="shared" si="120"/>
        <v/>
      </c>
      <c r="N124" s="3" t="str">
        <f t="shared" si="121"/>
        <v/>
      </c>
      <c r="O124" s="3" t="str">
        <f t="shared" si="122"/>
        <v/>
      </c>
      <c r="P124" s="3" t="str">
        <f t="shared" si="123"/>
        <v/>
      </c>
      <c r="Q124" s="3" t="str">
        <f t="shared" si="124"/>
        <v/>
      </c>
      <c r="R124" s="3" t="str">
        <f t="shared" si="125"/>
        <v/>
      </c>
      <c r="S124" s="3" t="str">
        <f t="shared" si="126"/>
        <v/>
      </c>
      <c r="T124" s="3" t="str">
        <f t="shared" si="127"/>
        <v/>
      </c>
      <c r="U124" s="3" t="str">
        <f t="shared" si="128"/>
        <v/>
      </c>
      <c r="V124" s="3" t="str">
        <f t="shared" si="129"/>
        <v/>
      </c>
      <c r="Z124" s="20" t="str">
        <f>Qualifikation!AD125</f>
        <v/>
      </c>
      <c r="AA124" s="21" t="str">
        <f>Qualifikation!AE125</f>
        <v/>
      </c>
      <c r="AB124" s="21" t="str">
        <f>Qualifikation!AF125</f>
        <v/>
      </c>
      <c r="AC124" s="21" t="str">
        <f>Qualifikation!AG125</f>
        <v/>
      </c>
      <c r="AD124" s="27"/>
      <c r="AE124" t="str">
        <f>IFERROR(VLOOKUP(1000,$A124:Z124,26,FALSE),"")</f>
        <v/>
      </c>
      <c r="AF124" s="20" t="str">
        <f t="shared" si="175"/>
        <v/>
      </c>
      <c r="AG124" s="21" t="str">
        <f t="shared" si="130"/>
        <v/>
      </c>
      <c r="AH124" s="21" t="str">
        <f t="shared" si="176"/>
        <v/>
      </c>
      <c r="AI124" s="21" t="str">
        <f t="shared" si="131"/>
        <v/>
      </c>
      <c r="AJ124" s="27"/>
      <c r="AK124" t="str">
        <f>IFERROR(VLOOKUP(1000,$B124:AF124,31,FALSE),"")</f>
        <v/>
      </c>
      <c r="AL124" s="20" t="str">
        <f t="shared" si="177"/>
        <v/>
      </c>
      <c r="AM124" s="21" t="str">
        <f t="shared" si="132"/>
        <v/>
      </c>
      <c r="AN124" s="21" t="str">
        <f t="shared" si="178"/>
        <v/>
      </c>
      <c r="AO124" s="21" t="str">
        <f t="shared" si="133"/>
        <v/>
      </c>
      <c r="AP124" s="27"/>
      <c r="AQ124" t="str">
        <f t="shared" si="134"/>
        <v/>
      </c>
      <c r="AR124" s="20" t="str">
        <f t="shared" si="179"/>
        <v/>
      </c>
      <c r="AS124" s="21" t="str">
        <f t="shared" si="180"/>
        <v/>
      </c>
      <c r="AT124" s="21" t="str">
        <f t="shared" si="181"/>
        <v/>
      </c>
      <c r="AU124" s="21" t="str">
        <f t="shared" si="172"/>
        <v/>
      </c>
      <c r="AV124" s="27"/>
      <c r="AW124" t="str">
        <f t="shared" si="135"/>
        <v/>
      </c>
      <c r="AX124" t="str">
        <f t="shared" si="136"/>
        <v/>
      </c>
      <c r="AY124" t="str">
        <f t="shared" si="137"/>
        <v/>
      </c>
      <c r="AZ124" t="str">
        <f t="shared" si="138"/>
        <v/>
      </c>
      <c r="BA124" t="str">
        <f t="shared" si="173"/>
        <v/>
      </c>
      <c r="BB124" s="28"/>
      <c r="BC124" t="str">
        <f t="shared" si="139"/>
        <v/>
      </c>
      <c r="BD124" s="20" t="str">
        <f t="shared" si="182"/>
        <v/>
      </c>
      <c r="BE124" s="21" t="str">
        <f t="shared" si="140"/>
        <v/>
      </c>
      <c r="BF124" s="21" t="str">
        <f t="shared" si="141"/>
        <v/>
      </c>
      <c r="BG124" s="21" t="str">
        <f t="shared" si="142"/>
        <v/>
      </c>
      <c r="BH124" s="27"/>
      <c r="BI124" t="str">
        <f t="shared" si="143"/>
        <v/>
      </c>
      <c r="BJ124" t="str">
        <f t="shared" si="183"/>
        <v/>
      </c>
      <c r="BK124" t="str">
        <f t="shared" si="144"/>
        <v/>
      </c>
      <c r="BL124" t="str">
        <f t="shared" si="145"/>
        <v/>
      </c>
      <c r="BM124" t="str">
        <f t="shared" si="146"/>
        <v/>
      </c>
      <c r="BN124" s="28"/>
      <c r="BO124" t="str">
        <f t="shared" si="147"/>
        <v/>
      </c>
      <c r="BP124" s="20" t="str">
        <f t="shared" si="184"/>
        <v/>
      </c>
      <c r="BQ124" s="21" t="str">
        <f t="shared" si="148"/>
        <v/>
      </c>
      <c r="BR124" s="21" t="str">
        <f t="shared" si="149"/>
        <v/>
      </c>
      <c r="BS124" s="21" t="str">
        <f t="shared" si="150"/>
        <v/>
      </c>
      <c r="BT124" s="27"/>
      <c r="BU124" t="str">
        <f t="shared" si="151"/>
        <v/>
      </c>
      <c r="BV124" t="str">
        <f t="shared" si="185"/>
        <v/>
      </c>
      <c r="BW124" t="str">
        <f t="shared" si="152"/>
        <v/>
      </c>
      <c r="BX124" t="str">
        <f t="shared" si="153"/>
        <v/>
      </c>
      <c r="BY124" t="str">
        <f t="shared" si="154"/>
        <v/>
      </c>
      <c r="BZ124" s="28"/>
      <c r="CA124" t="str">
        <f t="shared" si="155"/>
        <v/>
      </c>
      <c r="CB124" s="20" t="str">
        <f t="shared" si="156"/>
        <v/>
      </c>
      <c r="CC124" s="21" t="str">
        <f t="shared" si="157"/>
        <v/>
      </c>
      <c r="CD124" s="21" t="str">
        <f t="shared" si="158"/>
        <v/>
      </c>
      <c r="CE124" s="21" t="str">
        <f t="shared" si="159"/>
        <v/>
      </c>
      <c r="CF124" s="27"/>
      <c r="CI124" s="3">
        <v>121</v>
      </c>
      <c r="CJ124" s="3" t="e">
        <f t="shared" si="186"/>
        <v>#NUM!</v>
      </c>
      <c r="CK124" s="3" t="e">
        <f t="shared" si="187"/>
        <v>#NUM!</v>
      </c>
      <c r="CL124" s="3" t="e">
        <f t="shared" si="188"/>
        <v>#NUM!</v>
      </c>
      <c r="CM124" s="3" t="e">
        <f>VLOOKUP(CJ124,Anmeldung!$A$5:$E$204,5,FALSE)</f>
        <v>#NUM!</v>
      </c>
      <c r="CO124" s="63" t="e">
        <f>VLOOKUP(CJ124,Anmeldung!$A$5:$E$204,5,FALSE)</f>
        <v>#NUM!</v>
      </c>
      <c r="CP124" s="3" t="e">
        <f t="shared" si="160"/>
        <v>#NUM!</v>
      </c>
      <c r="CQ124" s="64" t="str">
        <f t="shared" si="161"/>
        <v/>
      </c>
      <c r="CR124" s="65" t="str">
        <f t="shared" si="162"/>
        <v/>
      </c>
      <c r="CS124">
        <f t="shared" si="189"/>
        <v>121</v>
      </c>
      <c r="CT124" t="str">
        <f t="shared" si="163"/>
        <v/>
      </c>
      <c r="CU124" t="str">
        <f t="shared" si="164"/>
        <v/>
      </c>
      <c r="CV124" t="str">
        <f t="shared" si="174"/>
        <v/>
      </c>
      <c r="CW124" t="str">
        <f t="shared" si="165"/>
        <v/>
      </c>
      <c r="CZ124" s="3">
        <v>121</v>
      </c>
      <c r="DA124" s="3" t="str">
        <f t="shared" si="166"/>
        <v/>
      </c>
      <c r="DB124" s="3" t="str">
        <f t="shared" si="167"/>
        <v/>
      </c>
      <c r="DC124" s="3" t="str">
        <f t="shared" si="168"/>
        <v/>
      </c>
      <c r="DF124" s="3">
        <v>121</v>
      </c>
      <c r="DG124" s="3" t="str">
        <f t="shared" si="169"/>
        <v/>
      </c>
      <c r="DH124" s="3" t="str">
        <f t="shared" si="170"/>
        <v/>
      </c>
      <c r="DI124" s="3" t="str">
        <f t="shared" si="171"/>
        <v/>
      </c>
    </row>
    <row r="125" spans="1:113" x14ac:dyDescent="0.3">
      <c r="A125">
        <f t="shared" si="110"/>
        <v>0</v>
      </c>
      <c r="B125">
        <f t="shared" si="111"/>
        <v>0</v>
      </c>
      <c r="C125">
        <f t="shared" si="112"/>
        <v>0</v>
      </c>
      <c r="D125">
        <f t="shared" si="113"/>
        <v>0</v>
      </c>
      <c r="E125">
        <f t="shared" si="114"/>
        <v>0</v>
      </c>
      <c r="F125">
        <f t="shared" si="115"/>
        <v>0</v>
      </c>
      <c r="G125">
        <f t="shared" si="116"/>
        <v>0</v>
      </c>
      <c r="H125">
        <f t="shared" si="117"/>
        <v>0</v>
      </c>
      <c r="I125">
        <f t="shared" si="118"/>
        <v>0</v>
      </c>
      <c r="J125">
        <f t="shared" si="119"/>
        <v>0</v>
      </c>
      <c r="M125" s="3" t="str">
        <f t="shared" si="120"/>
        <v/>
      </c>
      <c r="N125" s="3" t="str">
        <f t="shared" si="121"/>
        <v/>
      </c>
      <c r="O125" s="3" t="str">
        <f t="shared" si="122"/>
        <v/>
      </c>
      <c r="P125" s="3" t="str">
        <f t="shared" si="123"/>
        <v/>
      </c>
      <c r="Q125" s="3" t="str">
        <f t="shared" si="124"/>
        <v/>
      </c>
      <c r="R125" s="3" t="str">
        <f t="shared" si="125"/>
        <v/>
      </c>
      <c r="S125" s="3" t="str">
        <f t="shared" si="126"/>
        <v/>
      </c>
      <c r="T125" s="3" t="str">
        <f t="shared" si="127"/>
        <v/>
      </c>
      <c r="U125" s="3" t="str">
        <f t="shared" si="128"/>
        <v/>
      </c>
      <c r="V125" s="3" t="str">
        <f t="shared" si="129"/>
        <v/>
      </c>
      <c r="Z125" s="20" t="str">
        <f>Qualifikation!AD126</f>
        <v/>
      </c>
      <c r="AA125" s="21" t="str">
        <f>Qualifikation!AE126</f>
        <v/>
      </c>
      <c r="AB125" s="21" t="str">
        <f>Qualifikation!AF126</f>
        <v/>
      </c>
      <c r="AC125" s="21" t="str">
        <f>Qualifikation!AG126</f>
        <v/>
      </c>
      <c r="AD125" s="27"/>
      <c r="AE125" t="str">
        <f>IFERROR(VLOOKUP(1000,$A125:Z125,26,FALSE),"")</f>
        <v/>
      </c>
      <c r="AF125" s="20" t="str">
        <f t="shared" si="175"/>
        <v/>
      </c>
      <c r="AG125" s="21" t="str">
        <f t="shared" si="130"/>
        <v/>
      </c>
      <c r="AH125" s="21" t="str">
        <f t="shared" si="176"/>
        <v/>
      </c>
      <c r="AI125" s="21" t="str">
        <f t="shared" si="131"/>
        <v/>
      </c>
      <c r="AJ125" s="27"/>
      <c r="AK125" t="str">
        <f>IFERROR(VLOOKUP(1000,$B125:AF125,31,FALSE),"")</f>
        <v/>
      </c>
      <c r="AL125" s="20" t="str">
        <f t="shared" si="177"/>
        <v/>
      </c>
      <c r="AM125" s="21" t="str">
        <f t="shared" si="132"/>
        <v/>
      </c>
      <c r="AN125" s="21" t="str">
        <f t="shared" si="178"/>
        <v/>
      </c>
      <c r="AO125" s="21" t="str">
        <f t="shared" si="133"/>
        <v/>
      </c>
      <c r="AP125" s="27"/>
      <c r="AQ125" t="str">
        <f t="shared" si="134"/>
        <v/>
      </c>
      <c r="AR125" s="20" t="str">
        <f t="shared" si="179"/>
        <v/>
      </c>
      <c r="AS125" s="21" t="str">
        <f t="shared" si="180"/>
        <v/>
      </c>
      <c r="AT125" s="21" t="str">
        <f t="shared" si="181"/>
        <v/>
      </c>
      <c r="AU125" s="21" t="str">
        <f t="shared" si="172"/>
        <v/>
      </c>
      <c r="AV125" s="27"/>
      <c r="AW125" t="str">
        <f t="shared" si="135"/>
        <v/>
      </c>
      <c r="AX125" t="str">
        <f t="shared" si="136"/>
        <v/>
      </c>
      <c r="AY125" t="str">
        <f t="shared" si="137"/>
        <v/>
      </c>
      <c r="AZ125" t="str">
        <f t="shared" si="138"/>
        <v/>
      </c>
      <c r="BA125" t="str">
        <f t="shared" si="173"/>
        <v/>
      </c>
      <c r="BB125" s="28"/>
      <c r="BC125" t="str">
        <f t="shared" si="139"/>
        <v/>
      </c>
      <c r="BD125" s="20" t="str">
        <f t="shared" si="182"/>
        <v/>
      </c>
      <c r="BE125" s="21" t="str">
        <f t="shared" si="140"/>
        <v/>
      </c>
      <c r="BF125" s="21" t="str">
        <f t="shared" si="141"/>
        <v/>
      </c>
      <c r="BG125" s="21" t="str">
        <f t="shared" si="142"/>
        <v/>
      </c>
      <c r="BH125" s="27"/>
      <c r="BI125" t="str">
        <f t="shared" si="143"/>
        <v/>
      </c>
      <c r="BJ125" t="str">
        <f t="shared" si="183"/>
        <v/>
      </c>
      <c r="BK125" t="str">
        <f t="shared" si="144"/>
        <v/>
      </c>
      <c r="BL125" t="str">
        <f t="shared" si="145"/>
        <v/>
      </c>
      <c r="BM125" t="str">
        <f t="shared" si="146"/>
        <v/>
      </c>
      <c r="BN125" s="28"/>
      <c r="BO125" t="str">
        <f t="shared" si="147"/>
        <v/>
      </c>
      <c r="BP125" s="20" t="str">
        <f t="shared" si="184"/>
        <v/>
      </c>
      <c r="BQ125" s="21" t="str">
        <f t="shared" si="148"/>
        <v/>
      </c>
      <c r="BR125" s="21" t="str">
        <f t="shared" si="149"/>
        <v/>
      </c>
      <c r="BS125" s="21" t="str">
        <f t="shared" si="150"/>
        <v/>
      </c>
      <c r="BT125" s="27"/>
      <c r="BU125" t="str">
        <f t="shared" si="151"/>
        <v/>
      </c>
      <c r="BV125" t="str">
        <f t="shared" si="185"/>
        <v/>
      </c>
      <c r="BW125" t="str">
        <f t="shared" si="152"/>
        <v/>
      </c>
      <c r="BX125" t="str">
        <f t="shared" si="153"/>
        <v/>
      </c>
      <c r="BY125" t="str">
        <f t="shared" si="154"/>
        <v/>
      </c>
      <c r="BZ125" s="28"/>
      <c r="CA125" t="str">
        <f t="shared" si="155"/>
        <v/>
      </c>
      <c r="CB125" s="20" t="str">
        <f t="shared" si="156"/>
        <v/>
      </c>
      <c r="CC125" s="21" t="str">
        <f t="shared" si="157"/>
        <v/>
      </c>
      <c r="CD125" s="21" t="str">
        <f t="shared" si="158"/>
        <v/>
      </c>
      <c r="CE125" s="21" t="str">
        <f t="shared" si="159"/>
        <v/>
      </c>
      <c r="CF125" s="27"/>
      <c r="CI125" s="3">
        <v>122</v>
      </c>
      <c r="CJ125" s="3" t="e">
        <f t="shared" si="186"/>
        <v>#NUM!</v>
      </c>
      <c r="CK125" s="3" t="e">
        <f t="shared" si="187"/>
        <v>#NUM!</v>
      </c>
      <c r="CL125" s="3" t="e">
        <f t="shared" si="188"/>
        <v>#NUM!</v>
      </c>
      <c r="CM125" s="3" t="e">
        <f>VLOOKUP(CJ125,Anmeldung!$A$5:$E$204,5,FALSE)</f>
        <v>#NUM!</v>
      </c>
      <c r="CO125" s="63" t="e">
        <f>VLOOKUP(CJ125,Anmeldung!$A$5:$E$204,5,FALSE)</f>
        <v>#NUM!</v>
      </c>
      <c r="CP125" s="3" t="e">
        <f t="shared" si="160"/>
        <v>#NUM!</v>
      </c>
      <c r="CQ125" s="64" t="str">
        <f t="shared" si="161"/>
        <v/>
      </c>
      <c r="CR125" s="65" t="str">
        <f t="shared" si="162"/>
        <v/>
      </c>
      <c r="CS125">
        <f t="shared" si="189"/>
        <v>122</v>
      </c>
      <c r="CT125" t="str">
        <f t="shared" si="163"/>
        <v/>
      </c>
      <c r="CU125" t="str">
        <f t="shared" si="164"/>
        <v/>
      </c>
      <c r="CV125" t="str">
        <f t="shared" si="174"/>
        <v/>
      </c>
      <c r="CW125" t="str">
        <f t="shared" si="165"/>
        <v/>
      </c>
      <c r="CZ125" s="3">
        <v>122</v>
      </c>
      <c r="DA125" s="3" t="str">
        <f t="shared" si="166"/>
        <v/>
      </c>
      <c r="DB125" s="3" t="str">
        <f t="shared" si="167"/>
        <v/>
      </c>
      <c r="DC125" s="3" t="str">
        <f t="shared" si="168"/>
        <v/>
      </c>
      <c r="DF125" s="3">
        <v>122</v>
      </c>
      <c r="DG125" s="3" t="str">
        <f t="shared" si="169"/>
        <v/>
      </c>
      <c r="DH125" s="3" t="str">
        <f t="shared" si="170"/>
        <v/>
      </c>
      <c r="DI125" s="3" t="str">
        <f t="shared" si="171"/>
        <v/>
      </c>
    </row>
    <row r="126" spans="1:113" x14ac:dyDescent="0.3">
      <c r="A126">
        <f t="shared" si="110"/>
        <v>0</v>
      </c>
      <c r="B126">
        <f t="shared" si="111"/>
        <v>0</v>
      </c>
      <c r="C126">
        <f t="shared" si="112"/>
        <v>0</v>
      </c>
      <c r="D126">
        <f t="shared" si="113"/>
        <v>0</v>
      </c>
      <c r="E126">
        <f t="shared" si="114"/>
        <v>0</v>
      </c>
      <c r="F126">
        <f t="shared" si="115"/>
        <v>0</v>
      </c>
      <c r="G126">
        <f t="shared" si="116"/>
        <v>0</v>
      </c>
      <c r="H126">
        <f t="shared" si="117"/>
        <v>0</v>
      </c>
      <c r="I126">
        <f t="shared" si="118"/>
        <v>0</v>
      </c>
      <c r="J126">
        <f t="shared" si="119"/>
        <v>0</v>
      </c>
      <c r="M126" s="3" t="str">
        <f t="shared" si="120"/>
        <v/>
      </c>
      <c r="N126" s="3" t="str">
        <f t="shared" si="121"/>
        <v/>
      </c>
      <c r="O126" s="3" t="str">
        <f t="shared" si="122"/>
        <v/>
      </c>
      <c r="P126" s="3" t="str">
        <f t="shared" si="123"/>
        <v/>
      </c>
      <c r="Q126" s="3" t="str">
        <f t="shared" si="124"/>
        <v/>
      </c>
      <c r="R126" s="3" t="str">
        <f t="shared" si="125"/>
        <v/>
      </c>
      <c r="S126" s="3" t="str">
        <f t="shared" si="126"/>
        <v/>
      </c>
      <c r="T126" s="3" t="str">
        <f t="shared" si="127"/>
        <v/>
      </c>
      <c r="U126" s="3" t="str">
        <f t="shared" si="128"/>
        <v/>
      </c>
      <c r="V126" s="3" t="str">
        <f t="shared" si="129"/>
        <v/>
      </c>
      <c r="Z126" s="20" t="str">
        <f>Qualifikation!AD127</f>
        <v/>
      </c>
      <c r="AA126" s="21" t="str">
        <f>Qualifikation!AE127</f>
        <v/>
      </c>
      <c r="AB126" s="21" t="str">
        <f>Qualifikation!AF127</f>
        <v/>
      </c>
      <c r="AC126" s="21" t="str">
        <f>Qualifikation!AG127</f>
        <v/>
      </c>
      <c r="AD126" s="27"/>
      <c r="AE126" t="str">
        <f>IFERROR(VLOOKUP(1000,$A126:Z126,26,FALSE),"")</f>
        <v/>
      </c>
      <c r="AF126" s="20" t="str">
        <f t="shared" si="175"/>
        <v/>
      </c>
      <c r="AG126" s="21" t="str">
        <f t="shared" si="130"/>
        <v/>
      </c>
      <c r="AH126" s="21" t="str">
        <f t="shared" si="176"/>
        <v/>
      </c>
      <c r="AI126" s="21" t="str">
        <f t="shared" si="131"/>
        <v/>
      </c>
      <c r="AJ126" s="27"/>
      <c r="AK126" t="str">
        <f>IFERROR(VLOOKUP(1000,$B126:AF126,31,FALSE),"")</f>
        <v/>
      </c>
      <c r="AL126" s="20" t="str">
        <f t="shared" si="177"/>
        <v/>
      </c>
      <c r="AM126" s="21" t="str">
        <f t="shared" si="132"/>
        <v/>
      </c>
      <c r="AN126" s="21" t="str">
        <f t="shared" si="178"/>
        <v/>
      </c>
      <c r="AO126" s="21" t="str">
        <f t="shared" si="133"/>
        <v/>
      </c>
      <c r="AP126" s="27"/>
      <c r="AQ126" t="str">
        <f t="shared" si="134"/>
        <v/>
      </c>
      <c r="AR126" s="20" t="str">
        <f t="shared" si="179"/>
        <v/>
      </c>
      <c r="AS126" s="21" t="str">
        <f t="shared" si="180"/>
        <v/>
      </c>
      <c r="AT126" s="21" t="str">
        <f t="shared" si="181"/>
        <v/>
      </c>
      <c r="AU126" s="21" t="str">
        <f t="shared" si="172"/>
        <v/>
      </c>
      <c r="AV126" s="27"/>
      <c r="AW126" t="str">
        <f t="shared" si="135"/>
        <v/>
      </c>
      <c r="AX126" t="str">
        <f t="shared" si="136"/>
        <v/>
      </c>
      <c r="AY126" t="str">
        <f t="shared" si="137"/>
        <v/>
      </c>
      <c r="AZ126" t="str">
        <f t="shared" si="138"/>
        <v/>
      </c>
      <c r="BA126" t="str">
        <f t="shared" si="173"/>
        <v/>
      </c>
      <c r="BB126" s="28"/>
      <c r="BC126" t="str">
        <f t="shared" si="139"/>
        <v/>
      </c>
      <c r="BD126" s="20" t="str">
        <f t="shared" si="182"/>
        <v/>
      </c>
      <c r="BE126" s="21" t="str">
        <f t="shared" si="140"/>
        <v/>
      </c>
      <c r="BF126" s="21" t="str">
        <f t="shared" si="141"/>
        <v/>
      </c>
      <c r="BG126" s="21" t="str">
        <f t="shared" si="142"/>
        <v/>
      </c>
      <c r="BH126" s="27"/>
      <c r="BI126" t="str">
        <f t="shared" si="143"/>
        <v/>
      </c>
      <c r="BJ126" t="str">
        <f t="shared" si="183"/>
        <v/>
      </c>
      <c r="BK126" t="str">
        <f t="shared" si="144"/>
        <v/>
      </c>
      <c r="BL126" t="str">
        <f t="shared" si="145"/>
        <v/>
      </c>
      <c r="BM126" t="str">
        <f t="shared" si="146"/>
        <v/>
      </c>
      <c r="BN126" s="28"/>
      <c r="BO126" t="str">
        <f t="shared" si="147"/>
        <v/>
      </c>
      <c r="BP126" s="20" t="str">
        <f t="shared" si="184"/>
        <v/>
      </c>
      <c r="BQ126" s="21" t="str">
        <f t="shared" si="148"/>
        <v/>
      </c>
      <c r="BR126" s="21" t="str">
        <f t="shared" si="149"/>
        <v/>
      </c>
      <c r="BS126" s="21" t="str">
        <f t="shared" si="150"/>
        <v/>
      </c>
      <c r="BT126" s="27"/>
      <c r="BU126" t="str">
        <f t="shared" si="151"/>
        <v/>
      </c>
      <c r="BV126" t="str">
        <f t="shared" si="185"/>
        <v/>
      </c>
      <c r="BW126" t="str">
        <f t="shared" si="152"/>
        <v/>
      </c>
      <c r="BX126" t="str">
        <f t="shared" si="153"/>
        <v/>
      </c>
      <c r="BY126" t="str">
        <f t="shared" si="154"/>
        <v/>
      </c>
      <c r="BZ126" s="28"/>
      <c r="CA126" t="str">
        <f t="shared" si="155"/>
        <v/>
      </c>
      <c r="CB126" s="20" t="str">
        <f t="shared" si="156"/>
        <v/>
      </c>
      <c r="CC126" s="21" t="str">
        <f t="shared" si="157"/>
        <v/>
      </c>
      <c r="CD126" s="21" t="str">
        <f t="shared" si="158"/>
        <v/>
      </c>
      <c r="CE126" s="21" t="str">
        <f t="shared" si="159"/>
        <v/>
      </c>
      <c r="CF126" s="27"/>
      <c r="CI126" s="3">
        <v>123</v>
      </c>
      <c r="CJ126" s="3" t="e">
        <f t="shared" si="186"/>
        <v>#NUM!</v>
      </c>
      <c r="CK126" s="3" t="e">
        <f t="shared" si="187"/>
        <v>#NUM!</v>
      </c>
      <c r="CL126" s="3" t="e">
        <f t="shared" si="188"/>
        <v>#NUM!</v>
      </c>
      <c r="CM126" s="3" t="e">
        <f>VLOOKUP(CJ126,Anmeldung!$A$5:$E$204,5,FALSE)</f>
        <v>#NUM!</v>
      </c>
      <c r="CO126" s="63" t="e">
        <f>VLOOKUP(CJ126,Anmeldung!$A$5:$E$204,5,FALSE)</f>
        <v>#NUM!</v>
      </c>
      <c r="CP126" s="3" t="e">
        <f t="shared" si="160"/>
        <v>#NUM!</v>
      </c>
      <c r="CQ126" s="64" t="str">
        <f t="shared" si="161"/>
        <v/>
      </c>
      <c r="CR126" s="65" t="str">
        <f t="shared" si="162"/>
        <v/>
      </c>
      <c r="CS126">
        <f t="shared" si="189"/>
        <v>123</v>
      </c>
      <c r="CT126" t="str">
        <f t="shared" si="163"/>
        <v/>
      </c>
      <c r="CU126" t="str">
        <f t="shared" si="164"/>
        <v/>
      </c>
      <c r="CV126" t="str">
        <f t="shared" si="174"/>
        <v/>
      </c>
      <c r="CW126" t="str">
        <f t="shared" si="165"/>
        <v/>
      </c>
      <c r="CZ126" s="3">
        <v>123</v>
      </c>
      <c r="DA126" s="3" t="str">
        <f t="shared" si="166"/>
        <v/>
      </c>
      <c r="DB126" s="3" t="str">
        <f t="shared" si="167"/>
        <v/>
      </c>
      <c r="DC126" s="3" t="str">
        <f t="shared" si="168"/>
        <v/>
      </c>
      <c r="DF126" s="3">
        <v>123</v>
      </c>
      <c r="DG126" s="3" t="str">
        <f t="shared" si="169"/>
        <v/>
      </c>
      <c r="DH126" s="3" t="str">
        <f t="shared" si="170"/>
        <v/>
      </c>
      <c r="DI126" s="3" t="str">
        <f t="shared" si="171"/>
        <v/>
      </c>
    </row>
    <row r="127" spans="1:113" x14ac:dyDescent="0.3">
      <c r="A127">
        <f t="shared" si="110"/>
        <v>0</v>
      </c>
      <c r="B127">
        <f t="shared" si="111"/>
        <v>0</v>
      </c>
      <c r="C127">
        <f t="shared" si="112"/>
        <v>0</v>
      </c>
      <c r="D127">
        <f t="shared" si="113"/>
        <v>0</v>
      </c>
      <c r="E127">
        <f t="shared" si="114"/>
        <v>0</v>
      </c>
      <c r="F127">
        <f t="shared" si="115"/>
        <v>0</v>
      </c>
      <c r="G127">
        <f t="shared" si="116"/>
        <v>0</v>
      </c>
      <c r="H127">
        <f t="shared" si="117"/>
        <v>0</v>
      </c>
      <c r="I127">
        <f t="shared" si="118"/>
        <v>0</v>
      </c>
      <c r="J127">
        <f t="shared" si="119"/>
        <v>0</v>
      </c>
      <c r="M127" s="3" t="str">
        <f t="shared" si="120"/>
        <v/>
      </c>
      <c r="N127" s="3" t="str">
        <f t="shared" si="121"/>
        <v/>
      </c>
      <c r="O127" s="3" t="str">
        <f t="shared" si="122"/>
        <v/>
      </c>
      <c r="P127" s="3" t="str">
        <f t="shared" si="123"/>
        <v/>
      </c>
      <c r="Q127" s="3" t="str">
        <f t="shared" si="124"/>
        <v/>
      </c>
      <c r="R127" s="3" t="str">
        <f t="shared" si="125"/>
        <v/>
      </c>
      <c r="S127" s="3" t="str">
        <f t="shared" si="126"/>
        <v/>
      </c>
      <c r="T127" s="3" t="str">
        <f t="shared" si="127"/>
        <v/>
      </c>
      <c r="U127" s="3" t="str">
        <f t="shared" si="128"/>
        <v/>
      </c>
      <c r="V127" s="3" t="str">
        <f t="shared" si="129"/>
        <v/>
      </c>
      <c r="Z127" s="20" t="str">
        <f>Qualifikation!AD128</f>
        <v/>
      </c>
      <c r="AA127" s="21" t="str">
        <f>Qualifikation!AE128</f>
        <v/>
      </c>
      <c r="AB127" s="21" t="str">
        <f>Qualifikation!AF128</f>
        <v/>
      </c>
      <c r="AC127" s="21" t="str">
        <f>Qualifikation!AG128</f>
        <v/>
      </c>
      <c r="AD127" s="27"/>
      <c r="AE127" t="str">
        <f>IFERROR(VLOOKUP(1000,$A127:Z127,26,FALSE),"")</f>
        <v/>
      </c>
      <c r="AF127" s="20" t="str">
        <f t="shared" si="175"/>
        <v/>
      </c>
      <c r="AG127" s="21" t="str">
        <f t="shared" si="130"/>
        <v/>
      </c>
      <c r="AH127" s="21" t="str">
        <f t="shared" si="176"/>
        <v/>
      </c>
      <c r="AI127" s="21" t="str">
        <f t="shared" si="131"/>
        <v/>
      </c>
      <c r="AJ127" s="27"/>
      <c r="AK127" t="str">
        <f>IFERROR(VLOOKUP(1000,$B127:AF127,31,FALSE),"")</f>
        <v/>
      </c>
      <c r="AL127" s="20" t="str">
        <f t="shared" si="177"/>
        <v/>
      </c>
      <c r="AM127" s="21" t="str">
        <f t="shared" si="132"/>
        <v/>
      </c>
      <c r="AN127" s="21" t="str">
        <f t="shared" si="178"/>
        <v/>
      </c>
      <c r="AO127" s="21" t="str">
        <f t="shared" si="133"/>
        <v/>
      </c>
      <c r="AP127" s="27"/>
      <c r="AQ127" t="str">
        <f t="shared" si="134"/>
        <v/>
      </c>
      <c r="AR127" s="20" t="str">
        <f t="shared" si="179"/>
        <v/>
      </c>
      <c r="AS127" s="21" t="str">
        <f t="shared" si="180"/>
        <v/>
      </c>
      <c r="AT127" s="21" t="str">
        <f t="shared" si="181"/>
        <v/>
      </c>
      <c r="AU127" s="21" t="str">
        <f t="shared" si="172"/>
        <v/>
      </c>
      <c r="AV127" s="27"/>
      <c r="AW127" t="str">
        <f t="shared" si="135"/>
        <v/>
      </c>
      <c r="AX127" t="str">
        <f t="shared" si="136"/>
        <v/>
      </c>
      <c r="AY127" t="str">
        <f t="shared" si="137"/>
        <v/>
      </c>
      <c r="AZ127" t="str">
        <f t="shared" si="138"/>
        <v/>
      </c>
      <c r="BA127" t="str">
        <f t="shared" si="173"/>
        <v/>
      </c>
      <c r="BB127" s="28"/>
      <c r="BC127" t="str">
        <f t="shared" si="139"/>
        <v/>
      </c>
      <c r="BD127" s="20" t="str">
        <f t="shared" si="182"/>
        <v/>
      </c>
      <c r="BE127" s="21" t="str">
        <f t="shared" si="140"/>
        <v/>
      </c>
      <c r="BF127" s="21" t="str">
        <f t="shared" si="141"/>
        <v/>
      </c>
      <c r="BG127" s="21" t="str">
        <f t="shared" si="142"/>
        <v/>
      </c>
      <c r="BH127" s="27"/>
      <c r="BI127" t="str">
        <f t="shared" si="143"/>
        <v/>
      </c>
      <c r="BJ127" t="str">
        <f t="shared" si="183"/>
        <v/>
      </c>
      <c r="BK127" t="str">
        <f t="shared" si="144"/>
        <v/>
      </c>
      <c r="BL127" t="str">
        <f t="shared" si="145"/>
        <v/>
      </c>
      <c r="BM127" t="str">
        <f t="shared" si="146"/>
        <v/>
      </c>
      <c r="BN127" s="28"/>
      <c r="BO127" t="str">
        <f t="shared" si="147"/>
        <v/>
      </c>
      <c r="BP127" s="20" t="str">
        <f t="shared" si="184"/>
        <v/>
      </c>
      <c r="BQ127" s="21" t="str">
        <f t="shared" si="148"/>
        <v/>
      </c>
      <c r="BR127" s="21" t="str">
        <f t="shared" si="149"/>
        <v/>
      </c>
      <c r="BS127" s="21" t="str">
        <f t="shared" si="150"/>
        <v/>
      </c>
      <c r="BT127" s="27"/>
      <c r="BU127" t="str">
        <f t="shared" si="151"/>
        <v/>
      </c>
      <c r="BV127" t="str">
        <f t="shared" si="185"/>
        <v/>
      </c>
      <c r="BW127" t="str">
        <f t="shared" si="152"/>
        <v/>
      </c>
      <c r="BX127" t="str">
        <f t="shared" si="153"/>
        <v/>
      </c>
      <c r="BY127" t="str">
        <f t="shared" si="154"/>
        <v/>
      </c>
      <c r="BZ127" s="28"/>
      <c r="CA127" t="str">
        <f t="shared" si="155"/>
        <v/>
      </c>
      <c r="CB127" s="20" t="str">
        <f t="shared" si="156"/>
        <v/>
      </c>
      <c r="CC127" s="21" t="str">
        <f t="shared" si="157"/>
        <v/>
      </c>
      <c r="CD127" s="21" t="str">
        <f t="shared" si="158"/>
        <v/>
      </c>
      <c r="CE127" s="21" t="str">
        <f t="shared" si="159"/>
        <v/>
      </c>
      <c r="CF127" s="27"/>
      <c r="CI127" s="3">
        <v>124</v>
      </c>
      <c r="CJ127" s="3" t="e">
        <f t="shared" si="186"/>
        <v>#NUM!</v>
      </c>
      <c r="CK127" s="3" t="e">
        <f t="shared" si="187"/>
        <v>#NUM!</v>
      </c>
      <c r="CL127" s="3" t="e">
        <f t="shared" si="188"/>
        <v>#NUM!</v>
      </c>
      <c r="CM127" s="3" t="e">
        <f>VLOOKUP(CJ127,Anmeldung!$A$5:$E$204,5,FALSE)</f>
        <v>#NUM!</v>
      </c>
      <c r="CO127" s="63" t="e">
        <f>VLOOKUP(CJ127,Anmeldung!$A$5:$E$204,5,FALSE)</f>
        <v>#NUM!</v>
      </c>
      <c r="CP127" s="3" t="e">
        <f t="shared" si="160"/>
        <v>#NUM!</v>
      </c>
      <c r="CQ127" s="64" t="str">
        <f t="shared" si="161"/>
        <v/>
      </c>
      <c r="CR127" s="65" t="str">
        <f t="shared" si="162"/>
        <v/>
      </c>
      <c r="CS127">
        <f t="shared" si="189"/>
        <v>124</v>
      </c>
      <c r="CT127" t="str">
        <f t="shared" si="163"/>
        <v/>
      </c>
      <c r="CU127" t="str">
        <f t="shared" si="164"/>
        <v/>
      </c>
      <c r="CV127" t="str">
        <f t="shared" si="174"/>
        <v/>
      </c>
      <c r="CW127" t="str">
        <f t="shared" si="165"/>
        <v/>
      </c>
      <c r="CZ127" s="3">
        <v>124</v>
      </c>
      <c r="DA127" s="3" t="str">
        <f t="shared" si="166"/>
        <v/>
      </c>
      <c r="DB127" s="3" t="str">
        <f t="shared" si="167"/>
        <v/>
      </c>
      <c r="DC127" s="3" t="str">
        <f t="shared" si="168"/>
        <v/>
      </c>
      <c r="DF127" s="3">
        <v>124</v>
      </c>
      <c r="DG127" s="3" t="str">
        <f t="shared" si="169"/>
        <v/>
      </c>
      <c r="DH127" s="3" t="str">
        <f t="shared" si="170"/>
        <v/>
      </c>
      <c r="DI127" s="3" t="str">
        <f t="shared" si="171"/>
        <v/>
      </c>
    </row>
    <row r="128" spans="1:113" x14ac:dyDescent="0.3">
      <c r="A128">
        <f t="shared" si="110"/>
        <v>0</v>
      </c>
      <c r="B128">
        <f t="shared" si="111"/>
        <v>0</v>
      </c>
      <c r="C128">
        <f t="shared" si="112"/>
        <v>0</v>
      </c>
      <c r="D128">
        <f t="shared" si="113"/>
        <v>0</v>
      </c>
      <c r="E128">
        <f t="shared" si="114"/>
        <v>0</v>
      </c>
      <c r="F128">
        <f t="shared" si="115"/>
        <v>0</v>
      </c>
      <c r="G128">
        <f t="shared" si="116"/>
        <v>0</v>
      </c>
      <c r="H128">
        <f t="shared" si="117"/>
        <v>0</v>
      </c>
      <c r="I128">
        <f t="shared" si="118"/>
        <v>0</v>
      </c>
      <c r="J128">
        <f t="shared" si="119"/>
        <v>0</v>
      </c>
      <c r="M128" s="3" t="str">
        <f t="shared" si="120"/>
        <v/>
      </c>
      <c r="N128" s="3" t="str">
        <f t="shared" si="121"/>
        <v/>
      </c>
      <c r="O128" s="3" t="str">
        <f t="shared" si="122"/>
        <v/>
      </c>
      <c r="P128" s="3" t="str">
        <f t="shared" si="123"/>
        <v/>
      </c>
      <c r="Q128" s="3" t="str">
        <f t="shared" si="124"/>
        <v/>
      </c>
      <c r="R128" s="3" t="str">
        <f t="shared" si="125"/>
        <v/>
      </c>
      <c r="S128" s="3" t="str">
        <f t="shared" si="126"/>
        <v/>
      </c>
      <c r="T128" s="3" t="str">
        <f t="shared" si="127"/>
        <v/>
      </c>
      <c r="U128" s="3" t="str">
        <f t="shared" si="128"/>
        <v/>
      </c>
      <c r="V128" s="3" t="str">
        <f t="shared" si="129"/>
        <v/>
      </c>
      <c r="Z128" s="20" t="str">
        <f>Qualifikation!AD129</f>
        <v/>
      </c>
      <c r="AA128" s="21" t="str">
        <f>Qualifikation!AE129</f>
        <v/>
      </c>
      <c r="AB128" s="21" t="str">
        <f>Qualifikation!AF129</f>
        <v/>
      </c>
      <c r="AC128" s="21" t="str">
        <f>Qualifikation!AG129</f>
        <v/>
      </c>
      <c r="AD128" s="27"/>
      <c r="AE128" t="str">
        <f>IFERROR(VLOOKUP(1000,$A128:Z128,26,FALSE),"")</f>
        <v/>
      </c>
      <c r="AF128" s="20" t="str">
        <f t="shared" si="175"/>
        <v/>
      </c>
      <c r="AG128" s="21" t="str">
        <f t="shared" si="130"/>
        <v/>
      </c>
      <c r="AH128" s="21" t="str">
        <f t="shared" si="176"/>
        <v/>
      </c>
      <c r="AI128" s="21" t="str">
        <f t="shared" si="131"/>
        <v/>
      </c>
      <c r="AJ128" s="27"/>
      <c r="AK128" t="str">
        <f>IFERROR(VLOOKUP(1000,$B128:AF128,31,FALSE),"")</f>
        <v/>
      </c>
      <c r="AL128" s="20" t="str">
        <f t="shared" si="177"/>
        <v/>
      </c>
      <c r="AM128" s="21" t="str">
        <f t="shared" si="132"/>
        <v/>
      </c>
      <c r="AN128" s="21" t="str">
        <f t="shared" si="178"/>
        <v/>
      </c>
      <c r="AO128" s="21" t="str">
        <f t="shared" si="133"/>
        <v/>
      </c>
      <c r="AP128" s="27"/>
      <c r="AQ128" t="str">
        <f t="shared" si="134"/>
        <v/>
      </c>
      <c r="AR128" s="20" t="str">
        <f t="shared" si="179"/>
        <v/>
      </c>
      <c r="AS128" s="21" t="str">
        <f t="shared" si="180"/>
        <v/>
      </c>
      <c r="AT128" s="21" t="str">
        <f t="shared" si="181"/>
        <v/>
      </c>
      <c r="AU128" s="21" t="str">
        <f t="shared" si="172"/>
        <v/>
      </c>
      <c r="AV128" s="27"/>
      <c r="AW128" t="str">
        <f t="shared" si="135"/>
        <v/>
      </c>
      <c r="AX128" t="str">
        <f t="shared" si="136"/>
        <v/>
      </c>
      <c r="AY128" t="str">
        <f t="shared" si="137"/>
        <v/>
      </c>
      <c r="AZ128" t="str">
        <f t="shared" si="138"/>
        <v/>
      </c>
      <c r="BA128" t="str">
        <f t="shared" si="173"/>
        <v/>
      </c>
      <c r="BB128" s="28"/>
      <c r="BC128" t="str">
        <f t="shared" si="139"/>
        <v/>
      </c>
      <c r="BD128" s="20" t="str">
        <f t="shared" si="182"/>
        <v/>
      </c>
      <c r="BE128" s="21" t="str">
        <f t="shared" si="140"/>
        <v/>
      </c>
      <c r="BF128" s="21" t="str">
        <f t="shared" si="141"/>
        <v/>
      </c>
      <c r="BG128" s="21" t="str">
        <f t="shared" si="142"/>
        <v/>
      </c>
      <c r="BH128" s="27"/>
      <c r="BI128" t="str">
        <f t="shared" si="143"/>
        <v/>
      </c>
      <c r="BJ128" t="str">
        <f t="shared" si="183"/>
        <v/>
      </c>
      <c r="BK128" t="str">
        <f t="shared" si="144"/>
        <v/>
      </c>
      <c r="BL128" t="str">
        <f t="shared" si="145"/>
        <v/>
      </c>
      <c r="BM128" t="str">
        <f t="shared" si="146"/>
        <v/>
      </c>
      <c r="BN128" s="28"/>
      <c r="BO128" t="str">
        <f t="shared" si="147"/>
        <v/>
      </c>
      <c r="BP128" s="20" t="str">
        <f t="shared" si="184"/>
        <v/>
      </c>
      <c r="BQ128" s="21" t="str">
        <f t="shared" si="148"/>
        <v/>
      </c>
      <c r="BR128" s="21" t="str">
        <f t="shared" si="149"/>
        <v/>
      </c>
      <c r="BS128" s="21" t="str">
        <f t="shared" si="150"/>
        <v/>
      </c>
      <c r="BT128" s="27"/>
      <c r="BU128" t="str">
        <f t="shared" si="151"/>
        <v/>
      </c>
      <c r="BV128" t="str">
        <f t="shared" si="185"/>
        <v/>
      </c>
      <c r="BW128" t="str">
        <f t="shared" si="152"/>
        <v/>
      </c>
      <c r="BX128" t="str">
        <f t="shared" si="153"/>
        <v/>
      </c>
      <c r="BY128" t="str">
        <f t="shared" si="154"/>
        <v/>
      </c>
      <c r="BZ128" s="28"/>
      <c r="CA128" t="str">
        <f t="shared" si="155"/>
        <v/>
      </c>
      <c r="CB128" s="20" t="str">
        <f t="shared" si="156"/>
        <v/>
      </c>
      <c r="CC128" s="21" t="str">
        <f t="shared" si="157"/>
        <v/>
      </c>
      <c r="CD128" s="21" t="str">
        <f t="shared" si="158"/>
        <v/>
      </c>
      <c r="CE128" s="21" t="str">
        <f t="shared" si="159"/>
        <v/>
      </c>
      <c r="CF128" s="27"/>
      <c r="CI128" s="3">
        <v>125</v>
      </c>
      <c r="CJ128" s="3" t="e">
        <f t="shared" si="186"/>
        <v>#NUM!</v>
      </c>
      <c r="CK128" s="3" t="e">
        <f t="shared" si="187"/>
        <v>#NUM!</v>
      </c>
      <c r="CL128" s="3" t="e">
        <f t="shared" si="188"/>
        <v>#NUM!</v>
      </c>
      <c r="CM128" s="3" t="e">
        <f>VLOOKUP(CJ128,Anmeldung!$A$5:$E$204,5,FALSE)</f>
        <v>#NUM!</v>
      </c>
      <c r="CO128" s="63" t="e">
        <f>VLOOKUP(CJ128,Anmeldung!$A$5:$E$204,5,FALSE)</f>
        <v>#NUM!</v>
      </c>
      <c r="CP128" s="3" t="e">
        <f t="shared" si="160"/>
        <v>#NUM!</v>
      </c>
      <c r="CQ128" s="64" t="str">
        <f t="shared" si="161"/>
        <v/>
      </c>
      <c r="CR128" s="65" t="str">
        <f t="shared" si="162"/>
        <v/>
      </c>
      <c r="CS128">
        <f t="shared" si="189"/>
        <v>125</v>
      </c>
      <c r="CT128" t="str">
        <f t="shared" si="163"/>
        <v/>
      </c>
      <c r="CU128" t="str">
        <f t="shared" si="164"/>
        <v/>
      </c>
      <c r="CV128" t="str">
        <f t="shared" si="174"/>
        <v/>
      </c>
      <c r="CW128" t="str">
        <f t="shared" si="165"/>
        <v/>
      </c>
      <c r="CZ128" s="3">
        <v>125</v>
      </c>
      <c r="DA128" s="3" t="str">
        <f t="shared" si="166"/>
        <v/>
      </c>
      <c r="DB128" s="3" t="str">
        <f t="shared" si="167"/>
        <v/>
      </c>
      <c r="DC128" s="3" t="str">
        <f t="shared" si="168"/>
        <v/>
      </c>
      <c r="DF128" s="3">
        <v>125</v>
      </c>
      <c r="DG128" s="3" t="str">
        <f t="shared" si="169"/>
        <v/>
      </c>
      <c r="DH128" s="3" t="str">
        <f t="shared" si="170"/>
        <v/>
      </c>
      <c r="DI128" s="3" t="str">
        <f t="shared" si="171"/>
        <v/>
      </c>
    </row>
    <row r="129" spans="1:113" x14ac:dyDescent="0.3">
      <c r="A129">
        <f t="shared" si="110"/>
        <v>0</v>
      </c>
      <c r="B129">
        <f t="shared" si="111"/>
        <v>0</v>
      </c>
      <c r="C129">
        <f t="shared" si="112"/>
        <v>0</v>
      </c>
      <c r="D129">
        <f t="shared" si="113"/>
        <v>0</v>
      </c>
      <c r="E129">
        <f t="shared" si="114"/>
        <v>0</v>
      </c>
      <c r="F129">
        <f t="shared" si="115"/>
        <v>0</v>
      </c>
      <c r="G129">
        <f t="shared" si="116"/>
        <v>0</v>
      </c>
      <c r="H129">
        <f t="shared" si="117"/>
        <v>0</v>
      </c>
      <c r="I129">
        <f t="shared" si="118"/>
        <v>0</v>
      </c>
      <c r="J129">
        <f t="shared" si="119"/>
        <v>0</v>
      </c>
      <c r="M129" s="3" t="str">
        <f t="shared" si="120"/>
        <v/>
      </c>
      <c r="N129" s="3" t="str">
        <f t="shared" si="121"/>
        <v/>
      </c>
      <c r="O129" s="3" t="str">
        <f t="shared" si="122"/>
        <v/>
      </c>
      <c r="P129" s="3" t="str">
        <f t="shared" si="123"/>
        <v/>
      </c>
      <c r="Q129" s="3" t="str">
        <f t="shared" si="124"/>
        <v/>
      </c>
      <c r="R129" s="3" t="str">
        <f t="shared" si="125"/>
        <v/>
      </c>
      <c r="S129" s="3" t="str">
        <f t="shared" si="126"/>
        <v/>
      </c>
      <c r="T129" s="3" t="str">
        <f t="shared" si="127"/>
        <v/>
      </c>
      <c r="U129" s="3" t="str">
        <f t="shared" si="128"/>
        <v/>
      </c>
      <c r="V129" s="3" t="str">
        <f t="shared" si="129"/>
        <v/>
      </c>
      <c r="Z129" s="20" t="str">
        <f>Qualifikation!AD130</f>
        <v/>
      </c>
      <c r="AA129" s="21" t="str">
        <f>Qualifikation!AE130</f>
        <v/>
      </c>
      <c r="AB129" s="21" t="str">
        <f>Qualifikation!AF130</f>
        <v/>
      </c>
      <c r="AC129" s="21" t="str">
        <f>Qualifikation!AG130</f>
        <v/>
      </c>
      <c r="AD129" s="27"/>
      <c r="AE129" t="str">
        <f>IFERROR(VLOOKUP(1000,$A129:Z129,26,FALSE),"")</f>
        <v/>
      </c>
      <c r="AF129" s="20" t="str">
        <f t="shared" si="175"/>
        <v/>
      </c>
      <c r="AG129" s="21" t="str">
        <f t="shared" si="130"/>
        <v/>
      </c>
      <c r="AH129" s="21" t="str">
        <f t="shared" si="176"/>
        <v/>
      </c>
      <c r="AI129" s="21" t="str">
        <f t="shared" si="131"/>
        <v/>
      </c>
      <c r="AJ129" s="27"/>
      <c r="AK129" t="str">
        <f>IFERROR(VLOOKUP(1000,$B129:AF129,31,FALSE),"")</f>
        <v/>
      </c>
      <c r="AL129" s="20" t="str">
        <f t="shared" si="177"/>
        <v/>
      </c>
      <c r="AM129" s="21" t="str">
        <f t="shared" si="132"/>
        <v/>
      </c>
      <c r="AN129" s="21" t="str">
        <f t="shared" si="178"/>
        <v/>
      </c>
      <c r="AO129" s="21" t="str">
        <f t="shared" si="133"/>
        <v/>
      </c>
      <c r="AP129" s="27"/>
      <c r="AQ129" t="str">
        <f t="shared" si="134"/>
        <v/>
      </c>
      <c r="AR129" s="20" t="str">
        <f t="shared" si="179"/>
        <v/>
      </c>
      <c r="AS129" s="21" t="str">
        <f t="shared" si="180"/>
        <v/>
      </c>
      <c r="AT129" s="21" t="str">
        <f t="shared" si="181"/>
        <v/>
      </c>
      <c r="AU129" s="21" t="str">
        <f t="shared" si="172"/>
        <v/>
      </c>
      <c r="AV129" s="27"/>
      <c r="AW129" t="str">
        <f t="shared" si="135"/>
        <v/>
      </c>
      <c r="AX129" t="str">
        <f t="shared" si="136"/>
        <v/>
      </c>
      <c r="AY129" t="str">
        <f t="shared" si="137"/>
        <v/>
      </c>
      <c r="AZ129" t="str">
        <f t="shared" si="138"/>
        <v/>
      </c>
      <c r="BA129" t="str">
        <f t="shared" si="173"/>
        <v/>
      </c>
      <c r="BB129" s="28"/>
      <c r="BC129" t="str">
        <f t="shared" si="139"/>
        <v/>
      </c>
      <c r="BD129" s="20" t="str">
        <f t="shared" si="182"/>
        <v/>
      </c>
      <c r="BE129" s="21" t="str">
        <f t="shared" si="140"/>
        <v/>
      </c>
      <c r="BF129" s="21" t="str">
        <f t="shared" si="141"/>
        <v/>
      </c>
      <c r="BG129" s="21" t="str">
        <f t="shared" si="142"/>
        <v/>
      </c>
      <c r="BH129" s="27"/>
      <c r="BI129" t="str">
        <f t="shared" si="143"/>
        <v/>
      </c>
      <c r="BJ129" t="str">
        <f t="shared" si="183"/>
        <v/>
      </c>
      <c r="BK129" t="str">
        <f t="shared" si="144"/>
        <v/>
      </c>
      <c r="BL129" t="str">
        <f t="shared" si="145"/>
        <v/>
      </c>
      <c r="BM129" t="str">
        <f t="shared" si="146"/>
        <v/>
      </c>
      <c r="BN129" s="28"/>
      <c r="BO129" t="str">
        <f t="shared" si="147"/>
        <v/>
      </c>
      <c r="BP129" s="20" t="str">
        <f t="shared" si="184"/>
        <v/>
      </c>
      <c r="BQ129" s="21" t="str">
        <f t="shared" si="148"/>
        <v/>
      </c>
      <c r="BR129" s="21" t="str">
        <f t="shared" si="149"/>
        <v/>
      </c>
      <c r="BS129" s="21" t="str">
        <f t="shared" si="150"/>
        <v/>
      </c>
      <c r="BT129" s="27"/>
      <c r="BU129" t="str">
        <f t="shared" si="151"/>
        <v/>
      </c>
      <c r="BV129" t="str">
        <f t="shared" si="185"/>
        <v/>
      </c>
      <c r="BW129" t="str">
        <f t="shared" si="152"/>
        <v/>
      </c>
      <c r="BX129" t="str">
        <f t="shared" si="153"/>
        <v/>
      </c>
      <c r="BY129" t="str">
        <f t="shared" si="154"/>
        <v/>
      </c>
      <c r="BZ129" s="28"/>
      <c r="CA129" t="str">
        <f t="shared" si="155"/>
        <v/>
      </c>
      <c r="CB129" s="20" t="str">
        <f t="shared" si="156"/>
        <v/>
      </c>
      <c r="CC129" s="21" t="str">
        <f t="shared" si="157"/>
        <v/>
      </c>
      <c r="CD129" s="21" t="str">
        <f t="shared" si="158"/>
        <v/>
      </c>
      <c r="CE129" s="21" t="str">
        <f t="shared" si="159"/>
        <v/>
      </c>
      <c r="CF129" s="27"/>
      <c r="CI129" s="3">
        <v>126</v>
      </c>
      <c r="CJ129" s="3" t="e">
        <f t="shared" si="186"/>
        <v>#NUM!</v>
      </c>
      <c r="CK129" s="3" t="e">
        <f t="shared" si="187"/>
        <v>#NUM!</v>
      </c>
      <c r="CL129" s="3" t="e">
        <f t="shared" si="188"/>
        <v>#NUM!</v>
      </c>
      <c r="CM129" s="3" t="e">
        <f>VLOOKUP(CJ129,Anmeldung!$A$5:$E$204,5,FALSE)</f>
        <v>#NUM!</v>
      </c>
      <c r="CO129" s="63" t="e">
        <f>VLOOKUP(CJ129,Anmeldung!$A$5:$E$204,5,FALSE)</f>
        <v>#NUM!</v>
      </c>
      <c r="CP129" s="3" t="e">
        <f t="shared" si="160"/>
        <v>#NUM!</v>
      </c>
      <c r="CQ129" s="64" t="str">
        <f t="shared" si="161"/>
        <v/>
      </c>
      <c r="CR129" s="65" t="str">
        <f t="shared" si="162"/>
        <v/>
      </c>
      <c r="CS129">
        <f t="shared" si="189"/>
        <v>126</v>
      </c>
      <c r="CT129" t="str">
        <f t="shared" si="163"/>
        <v/>
      </c>
      <c r="CU129" t="str">
        <f t="shared" si="164"/>
        <v/>
      </c>
      <c r="CV129" t="str">
        <f t="shared" si="174"/>
        <v/>
      </c>
      <c r="CW129" t="str">
        <f t="shared" si="165"/>
        <v/>
      </c>
      <c r="CZ129" s="3">
        <v>126</v>
      </c>
      <c r="DA129" s="3" t="str">
        <f t="shared" si="166"/>
        <v/>
      </c>
      <c r="DB129" s="3" t="str">
        <f t="shared" si="167"/>
        <v/>
      </c>
      <c r="DC129" s="3" t="str">
        <f t="shared" si="168"/>
        <v/>
      </c>
      <c r="DF129" s="3">
        <v>126</v>
      </c>
      <c r="DG129" s="3" t="str">
        <f t="shared" si="169"/>
        <v/>
      </c>
      <c r="DH129" s="3" t="str">
        <f t="shared" si="170"/>
        <v/>
      </c>
      <c r="DI129" s="3" t="str">
        <f t="shared" si="171"/>
        <v/>
      </c>
    </row>
    <row r="130" spans="1:113" x14ac:dyDescent="0.3">
      <c r="A130">
        <f t="shared" si="110"/>
        <v>0</v>
      </c>
      <c r="B130">
        <f t="shared" si="111"/>
        <v>0</v>
      </c>
      <c r="C130">
        <f t="shared" si="112"/>
        <v>0</v>
      </c>
      <c r="D130">
        <f t="shared" si="113"/>
        <v>0</v>
      </c>
      <c r="E130">
        <f t="shared" si="114"/>
        <v>0</v>
      </c>
      <c r="F130">
        <f t="shared" si="115"/>
        <v>0</v>
      </c>
      <c r="G130">
        <f t="shared" si="116"/>
        <v>0</v>
      </c>
      <c r="H130">
        <f t="shared" si="117"/>
        <v>0</v>
      </c>
      <c r="I130">
        <f t="shared" si="118"/>
        <v>0</v>
      </c>
      <c r="J130">
        <f t="shared" si="119"/>
        <v>0</v>
      </c>
      <c r="M130" s="3" t="str">
        <f t="shared" si="120"/>
        <v/>
      </c>
      <c r="N130" s="3" t="str">
        <f t="shared" si="121"/>
        <v/>
      </c>
      <c r="O130" s="3" t="str">
        <f t="shared" si="122"/>
        <v/>
      </c>
      <c r="P130" s="3" t="str">
        <f t="shared" si="123"/>
        <v/>
      </c>
      <c r="Q130" s="3" t="str">
        <f t="shared" si="124"/>
        <v/>
      </c>
      <c r="R130" s="3" t="str">
        <f t="shared" si="125"/>
        <v/>
      </c>
      <c r="S130" s="3" t="str">
        <f t="shared" si="126"/>
        <v/>
      </c>
      <c r="T130" s="3" t="str">
        <f t="shared" si="127"/>
        <v/>
      </c>
      <c r="U130" s="3" t="str">
        <f t="shared" si="128"/>
        <v/>
      </c>
      <c r="V130" s="3" t="str">
        <f t="shared" si="129"/>
        <v/>
      </c>
      <c r="Z130" s="20" t="str">
        <f>Qualifikation!AD131</f>
        <v/>
      </c>
      <c r="AA130" s="21" t="str">
        <f>Qualifikation!AE131</f>
        <v/>
      </c>
      <c r="AB130" s="21" t="str">
        <f>Qualifikation!AF131</f>
        <v/>
      </c>
      <c r="AC130" s="21" t="str">
        <f>Qualifikation!AG131</f>
        <v/>
      </c>
      <c r="AD130" s="27"/>
      <c r="AE130" t="str">
        <f>IFERROR(VLOOKUP(1000,$A130:Z130,26,FALSE),"")</f>
        <v/>
      </c>
      <c r="AF130" s="20" t="str">
        <f t="shared" si="175"/>
        <v/>
      </c>
      <c r="AG130" s="21" t="str">
        <f t="shared" si="130"/>
        <v/>
      </c>
      <c r="AH130" s="21" t="str">
        <f t="shared" si="176"/>
        <v/>
      </c>
      <c r="AI130" s="21" t="str">
        <f t="shared" si="131"/>
        <v/>
      </c>
      <c r="AJ130" s="27"/>
      <c r="AK130" t="str">
        <f>IFERROR(VLOOKUP(1000,$B130:AF130,31,FALSE),"")</f>
        <v/>
      </c>
      <c r="AL130" s="20" t="str">
        <f t="shared" si="177"/>
        <v/>
      </c>
      <c r="AM130" s="21" t="str">
        <f t="shared" si="132"/>
        <v/>
      </c>
      <c r="AN130" s="21" t="str">
        <f t="shared" si="178"/>
        <v/>
      </c>
      <c r="AO130" s="21" t="str">
        <f t="shared" si="133"/>
        <v/>
      </c>
      <c r="AP130" s="27"/>
      <c r="AQ130" t="str">
        <f t="shared" si="134"/>
        <v/>
      </c>
      <c r="AR130" s="20" t="str">
        <f t="shared" si="179"/>
        <v/>
      </c>
      <c r="AS130" s="21" t="str">
        <f t="shared" si="180"/>
        <v/>
      </c>
      <c r="AT130" s="21" t="str">
        <f t="shared" si="181"/>
        <v/>
      </c>
      <c r="AU130" s="21" t="str">
        <f t="shared" si="172"/>
        <v/>
      </c>
      <c r="AV130" s="27"/>
      <c r="AW130" t="str">
        <f t="shared" si="135"/>
        <v/>
      </c>
      <c r="AX130" t="str">
        <f t="shared" si="136"/>
        <v/>
      </c>
      <c r="AY130" t="str">
        <f t="shared" si="137"/>
        <v/>
      </c>
      <c r="AZ130" t="str">
        <f t="shared" si="138"/>
        <v/>
      </c>
      <c r="BA130" t="str">
        <f t="shared" si="173"/>
        <v/>
      </c>
      <c r="BB130" s="28"/>
      <c r="BC130" t="str">
        <f t="shared" si="139"/>
        <v/>
      </c>
      <c r="BD130" s="20" t="str">
        <f t="shared" si="182"/>
        <v/>
      </c>
      <c r="BE130" s="21" t="str">
        <f t="shared" si="140"/>
        <v/>
      </c>
      <c r="BF130" s="21" t="str">
        <f t="shared" si="141"/>
        <v/>
      </c>
      <c r="BG130" s="21" t="str">
        <f t="shared" si="142"/>
        <v/>
      </c>
      <c r="BH130" s="27"/>
      <c r="BI130" t="str">
        <f t="shared" si="143"/>
        <v/>
      </c>
      <c r="BJ130" t="str">
        <f t="shared" si="183"/>
        <v/>
      </c>
      <c r="BK130" t="str">
        <f t="shared" si="144"/>
        <v/>
      </c>
      <c r="BL130" t="str">
        <f t="shared" si="145"/>
        <v/>
      </c>
      <c r="BM130" t="str">
        <f t="shared" si="146"/>
        <v/>
      </c>
      <c r="BN130" s="28"/>
      <c r="BO130" t="str">
        <f t="shared" si="147"/>
        <v/>
      </c>
      <c r="BP130" s="20" t="str">
        <f t="shared" si="184"/>
        <v/>
      </c>
      <c r="BQ130" s="21" t="str">
        <f t="shared" si="148"/>
        <v/>
      </c>
      <c r="BR130" s="21" t="str">
        <f t="shared" si="149"/>
        <v/>
      </c>
      <c r="BS130" s="21" t="str">
        <f t="shared" si="150"/>
        <v/>
      </c>
      <c r="BT130" s="27"/>
      <c r="BU130" t="str">
        <f t="shared" si="151"/>
        <v/>
      </c>
      <c r="BV130" t="str">
        <f t="shared" si="185"/>
        <v/>
      </c>
      <c r="BW130" t="str">
        <f t="shared" si="152"/>
        <v/>
      </c>
      <c r="BX130" t="str">
        <f t="shared" si="153"/>
        <v/>
      </c>
      <c r="BY130" t="str">
        <f t="shared" si="154"/>
        <v/>
      </c>
      <c r="BZ130" s="28"/>
      <c r="CA130" t="str">
        <f t="shared" si="155"/>
        <v/>
      </c>
      <c r="CB130" s="20" t="str">
        <f t="shared" si="156"/>
        <v/>
      </c>
      <c r="CC130" s="21" t="str">
        <f t="shared" si="157"/>
        <v/>
      </c>
      <c r="CD130" s="21" t="str">
        <f t="shared" si="158"/>
        <v/>
      </c>
      <c r="CE130" s="21" t="str">
        <f t="shared" si="159"/>
        <v/>
      </c>
      <c r="CF130" s="27"/>
      <c r="CI130" s="3">
        <v>127</v>
      </c>
      <c r="CJ130" s="3" t="e">
        <f t="shared" si="186"/>
        <v>#NUM!</v>
      </c>
      <c r="CK130" s="3" t="e">
        <f t="shared" si="187"/>
        <v>#NUM!</v>
      </c>
      <c r="CL130" s="3" t="e">
        <f t="shared" si="188"/>
        <v>#NUM!</v>
      </c>
      <c r="CM130" s="3" t="e">
        <f>VLOOKUP(CJ130,Anmeldung!$A$5:$E$204,5,FALSE)</f>
        <v>#NUM!</v>
      </c>
      <c r="CO130" s="63" t="e">
        <f>VLOOKUP(CJ130,Anmeldung!$A$5:$E$204,5,FALSE)</f>
        <v>#NUM!</v>
      </c>
      <c r="CP130" s="3" t="e">
        <f t="shared" si="160"/>
        <v>#NUM!</v>
      </c>
      <c r="CQ130" s="64" t="str">
        <f t="shared" si="161"/>
        <v/>
      </c>
      <c r="CR130" s="65" t="str">
        <f t="shared" si="162"/>
        <v/>
      </c>
      <c r="CS130">
        <f t="shared" si="189"/>
        <v>127</v>
      </c>
      <c r="CT130" t="str">
        <f t="shared" si="163"/>
        <v/>
      </c>
      <c r="CU130" t="str">
        <f t="shared" si="164"/>
        <v/>
      </c>
      <c r="CV130" t="str">
        <f t="shared" si="174"/>
        <v/>
      </c>
      <c r="CW130" t="str">
        <f t="shared" si="165"/>
        <v/>
      </c>
      <c r="CZ130" s="3">
        <v>127</v>
      </c>
      <c r="DA130" s="3" t="str">
        <f t="shared" si="166"/>
        <v/>
      </c>
      <c r="DB130" s="3" t="str">
        <f t="shared" si="167"/>
        <v/>
      </c>
      <c r="DC130" s="3" t="str">
        <f t="shared" si="168"/>
        <v/>
      </c>
      <c r="DF130" s="3">
        <v>127</v>
      </c>
      <c r="DG130" s="3" t="str">
        <f t="shared" si="169"/>
        <v/>
      </c>
      <c r="DH130" s="3" t="str">
        <f t="shared" si="170"/>
        <v/>
      </c>
      <c r="DI130" s="3" t="str">
        <f t="shared" si="171"/>
        <v/>
      </c>
    </row>
    <row r="131" spans="1:113" x14ac:dyDescent="0.3">
      <c r="A131">
        <f t="shared" si="110"/>
        <v>0</v>
      </c>
      <c r="B131">
        <f t="shared" si="111"/>
        <v>0</v>
      </c>
      <c r="C131">
        <f t="shared" si="112"/>
        <v>0</v>
      </c>
      <c r="D131">
        <f t="shared" si="113"/>
        <v>0</v>
      </c>
      <c r="E131">
        <f t="shared" si="114"/>
        <v>0</v>
      </c>
      <c r="F131">
        <f t="shared" si="115"/>
        <v>0</v>
      </c>
      <c r="G131">
        <f t="shared" si="116"/>
        <v>0</v>
      </c>
      <c r="H131">
        <f t="shared" si="117"/>
        <v>0</v>
      </c>
      <c r="I131">
        <f t="shared" si="118"/>
        <v>0</v>
      </c>
      <c r="J131">
        <f t="shared" si="119"/>
        <v>0</v>
      </c>
      <c r="M131" s="3" t="str">
        <f t="shared" si="120"/>
        <v/>
      </c>
      <c r="N131" s="3" t="str">
        <f t="shared" si="121"/>
        <v/>
      </c>
      <c r="O131" s="3" t="str">
        <f t="shared" si="122"/>
        <v/>
      </c>
      <c r="P131" s="3" t="str">
        <f t="shared" si="123"/>
        <v/>
      </c>
      <c r="Q131" s="3" t="str">
        <f t="shared" si="124"/>
        <v/>
      </c>
      <c r="R131" s="3" t="str">
        <f t="shared" si="125"/>
        <v/>
      </c>
      <c r="S131" s="3" t="str">
        <f t="shared" si="126"/>
        <v/>
      </c>
      <c r="T131" s="3" t="str">
        <f t="shared" si="127"/>
        <v/>
      </c>
      <c r="U131" s="3" t="str">
        <f t="shared" si="128"/>
        <v/>
      </c>
      <c r="V131" s="3" t="str">
        <f t="shared" si="129"/>
        <v/>
      </c>
      <c r="Z131" s="20" t="str">
        <f>Qualifikation!AD132</f>
        <v/>
      </c>
      <c r="AA131" s="21" t="str">
        <f>Qualifikation!AE132</f>
        <v/>
      </c>
      <c r="AB131" s="21" t="str">
        <f>Qualifikation!AF132</f>
        <v/>
      </c>
      <c r="AC131" s="21" t="str">
        <f>Qualifikation!AG132</f>
        <v/>
      </c>
      <c r="AD131" s="27"/>
      <c r="AE131" t="str">
        <f>IFERROR(VLOOKUP(1000,$A131:Z131,26,FALSE),"")</f>
        <v/>
      </c>
      <c r="AF131" s="20" t="str">
        <f t="shared" si="175"/>
        <v/>
      </c>
      <c r="AG131" s="21" t="str">
        <f t="shared" si="130"/>
        <v/>
      </c>
      <c r="AH131" s="21" t="str">
        <f t="shared" si="176"/>
        <v/>
      </c>
      <c r="AI131" s="21" t="str">
        <f t="shared" si="131"/>
        <v/>
      </c>
      <c r="AJ131" s="27"/>
      <c r="AK131" t="str">
        <f>IFERROR(VLOOKUP(1000,$B131:AF131,31,FALSE),"")</f>
        <v/>
      </c>
      <c r="AL131" s="20" t="str">
        <f t="shared" si="177"/>
        <v/>
      </c>
      <c r="AM131" s="21" t="str">
        <f t="shared" si="132"/>
        <v/>
      </c>
      <c r="AN131" s="21" t="str">
        <f t="shared" si="178"/>
        <v/>
      </c>
      <c r="AO131" s="21" t="str">
        <f t="shared" si="133"/>
        <v/>
      </c>
      <c r="AP131" s="27"/>
      <c r="AQ131" t="str">
        <f t="shared" si="134"/>
        <v/>
      </c>
      <c r="AR131" s="20" t="str">
        <f t="shared" si="179"/>
        <v/>
      </c>
      <c r="AS131" s="21" t="str">
        <f t="shared" si="180"/>
        <v/>
      </c>
      <c r="AT131" s="21" t="str">
        <f t="shared" si="181"/>
        <v/>
      </c>
      <c r="AU131" s="21" t="str">
        <f t="shared" si="172"/>
        <v/>
      </c>
      <c r="AV131" s="27"/>
      <c r="AW131" t="str">
        <f t="shared" si="135"/>
        <v/>
      </c>
      <c r="AX131" t="str">
        <f t="shared" si="136"/>
        <v/>
      </c>
      <c r="AY131" t="str">
        <f t="shared" si="137"/>
        <v/>
      </c>
      <c r="AZ131" t="str">
        <f t="shared" si="138"/>
        <v/>
      </c>
      <c r="BA131" t="str">
        <f t="shared" si="173"/>
        <v/>
      </c>
      <c r="BB131" s="28"/>
      <c r="BC131" t="str">
        <f t="shared" si="139"/>
        <v/>
      </c>
      <c r="BD131" s="20" t="str">
        <f t="shared" si="182"/>
        <v/>
      </c>
      <c r="BE131" s="21" t="str">
        <f t="shared" si="140"/>
        <v/>
      </c>
      <c r="BF131" s="21" t="str">
        <f t="shared" si="141"/>
        <v/>
      </c>
      <c r="BG131" s="21" t="str">
        <f t="shared" si="142"/>
        <v/>
      </c>
      <c r="BH131" s="27"/>
      <c r="BI131" t="str">
        <f t="shared" si="143"/>
        <v/>
      </c>
      <c r="BJ131" t="str">
        <f t="shared" si="183"/>
        <v/>
      </c>
      <c r="BK131" t="str">
        <f t="shared" si="144"/>
        <v/>
      </c>
      <c r="BL131" t="str">
        <f t="shared" si="145"/>
        <v/>
      </c>
      <c r="BM131" t="str">
        <f t="shared" si="146"/>
        <v/>
      </c>
      <c r="BN131" s="28"/>
      <c r="BO131" t="str">
        <f t="shared" si="147"/>
        <v/>
      </c>
      <c r="BP131" s="20" t="str">
        <f t="shared" si="184"/>
        <v/>
      </c>
      <c r="BQ131" s="21" t="str">
        <f t="shared" si="148"/>
        <v/>
      </c>
      <c r="BR131" s="21" t="str">
        <f t="shared" si="149"/>
        <v/>
      </c>
      <c r="BS131" s="21" t="str">
        <f t="shared" si="150"/>
        <v/>
      </c>
      <c r="BT131" s="27"/>
      <c r="BU131" t="str">
        <f t="shared" si="151"/>
        <v/>
      </c>
      <c r="BV131" t="str">
        <f t="shared" si="185"/>
        <v/>
      </c>
      <c r="BW131" t="str">
        <f t="shared" si="152"/>
        <v/>
      </c>
      <c r="BX131" t="str">
        <f t="shared" si="153"/>
        <v/>
      </c>
      <c r="BY131" t="str">
        <f t="shared" si="154"/>
        <v/>
      </c>
      <c r="BZ131" s="28"/>
      <c r="CA131" t="str">
        <f t="shared" si="155"/>
        <v/>
      </c>
      <c r="CB131" s="20" t="str">
        <f t="shared" si="156"/>
        <v/>
      </c>
      <c r="CC131" s="21" t="str">
        <f t="shared" si="157"/>
        <v/>
      </c>
      <c r="CD131" s="21" t="str">
        <f t="shared" si="158"/>
        <v/>
      </c>
      <c r="CE131" s="21" t="str">
        <f t="shared" si="159"/>
        <v/>
      </c>
      <c r="CF131" s="27"/>
      <c r="CI131" s="3">
        <v>128</v>
      </c>
      <c r="CJ131" s="3" t="e">
        <f t="shared" si="186"/>
        <v>#NUM!</v>
      </c>
      <c r="CK131" s="3" t="e">
        <f t="shared" si="187"/>
        <v>#NUM!</v>
      </c>
      <c r="CL131" s="3" t="e">
        <f t="shared" si="188"/>
        <v>#NUM!</v>
      </c>
      <c r="CM131" s="3" t="e">
        <f>VLOOKUP(CJ131,Anmeldung!$A$5:$E$204,5,FALSE)</f>
        <v>#NUM!</v>
      </c>
      <c r="CO131" s="63" t="e">
        <f>VLOOKUP(CJ131,Anmeldung!$A$5:$E$204,5,FALSE)</f>
        <v>#NUM!</v>
      </c>
      <c r="CP131" s="3" t="e">
        <f t="shared" si="160"/>
        <v>#NUM!</v>
      </c>
      <c r="CQ131" s="64" t="str">
        <f t="shared" si="161"/>
        <v/>
      </c>
      <c r="CR131" s="65" t="str">
        <f t="shared" si="162"/>
        <v/>
      </c>
      <c r="CS131">
        <f t="shared" si="189"/>
        <v>128</v>
      </c>
      <c r="CT131" t="str">
        <f t="shared" si="163"/>
        <v/>
      </c>
      <c r="CU131" t="str">
        <f t="shared" si="164"/>
        <v/>
      </c>
      <c r="CV131" t="str">
        <f t="shared" si="174"/>
        <v/>
      </c>
      <c r="CW131" t="str">
        <f t="shared" si="165"/>
        <v/>
      </c>
      <c r="CZ131" s="3">
        <v>128</v>
      </c>
      <c r="DA131" s="3" t="str">
        <f t="shared" si="166"/>
        <v/>
      </c>
      <c r="DB131" s="3" t="str">
        <f t="shared" si="167"/>
        <v/>
      </c>
      <c r="DC131" s="3" t="str">
        <f t="shared" si="168"/>
        <v/>
      </c>
      <c r="DF131" s="3">
        <v>128</v>
      </c>
      <c r="DG131" s="3" t="str">
        <f t="shared" si="169"/>
        <v/>
      </c>
      <c r="DH131" s="3" t="str">
        <f t="shared" si="170"/>
        <v/>
      </c>
      <c r="DI131" s="3" t="str">
        <f t="shared" si="171"/>
        <v/>
      </c>
    </row>
    <row r="132" spans="1:113" x14ac:dyDescent="0.3">
      <c r="A132">
        <f t="shared" si="110"/>
        <v>0</v>
      </c>
      <c r="B132">
        <f t="shared" si="111"/>
        <v>0</v>
      </c>
      <c r="C132">
        <f t="shared" si="112"/>
        <v>0</v>
      </c>
      <c r="D132">
        <f t="shared" si="113"/>
        <v>0</v>
      </c>
      <c r="E132">
        <f t="shared" si="114"/>
        <v>0</v>
      </c>
      <c r="F132">
        <f t="shared" si="115"/>
        <v>0</v>
      </c>
      <c r="G132">
        <f t="shared" si="116"/>
        <v>0</v>
      </c>
      <c r="H132">
        <f t="shared" si="117"/>
        <v>0</v>
      </c>
      <c r="I132">
        <f t="shared" si="118"/>
        <v>0</v>
      </c>
      <c r="J132">
        <f t="shared" si="119"/>
        <v>0</v>
      </c>
      <c r="M132" s="3" t="str">
        <f t="shared" si="120"/>
        <v/>
      </c>
      <c r="N132" s="3" t="str">
        <f t="shared" si="121"/>
        <v/>
      </c>
      <c r="O132" s="3" t="str">
        <f t="shared" si="122"/>
        <v/>
      </c>
      <c r="P132" s="3" t="str">
        <f t="shared" si="123"/>
        <v/>
      </c>
      <c r="Q132" s="3" t="str">
        <f t="shared" si="124"/>
        <v/>
      </c>
      <c r="R132" s="3" t="str">
        <f t="shared" si="125"/>
        <v/>
      </c>
      <c r="S132" s="3" t="str">
        <f t="shared" si="126"/>
        <v/>
      </c>
      <c r="T132" s="3" t="str">
        <f t="shared" si="127"/>
        <v/>
      </c>
      <c r="U132" s="3" t="str">
        <f t="shared" si="128"/>
        <v/>
      </c>
      <c r="V132" s="3" t="str">
        <f t="shared" si="129"/>
        <v/>
      </c>
      <c r="Z132" s="20" t="str">
        <f>Qualifikation!AD133</f>
        <v/>
      </c>
      <c r="AA132" s="21" t="str">
        <f>Qualifikation!AE133</f>
        <v/>
      </c>
      <c r="AB132" s="21" t="str">
        <f>Qualifikation!AF133</f>
        <v/>
      </c>
      <c r="AC132" s="21" t="str">
        <f>Qualifikation!AG133</f>
        <v/>
      </c>
      <c r="AD132" s="27"/>
      <c r="AE132" t="str">
        <f>IFERROR(VLOOKUP(1000,$A132:Z132,26,FALSE),"")</f>
        <v/>
      </c>
      <c r="AF132" s="20" t="str">
        <f t="shared" ref="AF132:AF163" si="190">IFERROR(SMALL(AE$4:AE$203,ROW(H129)),"")</f>
        <v/>
      </c>
      <c r="AG132" s="21" t="str">
        <f t="shared" si="130"/>
        <v/>
      </c>
      <c r="AH132" s="21" t="str">
        <f t="shared" ref="AH132:AH163" si="191">IF(AF132="","",(VLOOKUP(AF132,$Z$4:$AB$203,3,FALSE)))</f>
        <v/>
      </c>
      <c r="AI132" s="21" t="str">
        <f t="shared" si="131"/>
        <v/>
      </c>
      <c r="AJ132" s="27"/>
      <c r="AK132" t="str">
        <f>IFERROR(VLOOKUP(1000,$B132:AF132,31,FALSE),"")</f>
        <v/>
      </c>
      <c r="AL132" s="20" t="str">
        <f t="shared" ref="AL132:AL163" si="192">IFERROR(SMALL(AK$4:AK$203,ROW(M129)),"")</f>
        <v/>
      </c>
      <c r="AM132" s="21" t="str">
        <f t="shared" si="132"/>
        <v/>
      </c>
      <c r="AN132" s="21" t="str">
        <f t="shared" ref="AN132:AN163" si="193">IF(AL132="","",(VLOOKUP(AL132,$Z$4:$AB$203,3,FALSE)))</f>
        <v/>
      </c>
      <c r="AO132" s="21" t="str">
        <f t="shared" si="133"/>
        <v/>
      </c>
      <c r="AP132" s="27"/>
      <c r="AQ132" t="str">
        <f t="shared" si="134"/>
        <v/>
      </c>
      <c r="AR132" s="20" t="str">
        <f t="shared" ref="AR132:AR163" si="194">IFERROR(SMALL(AQ$4:AQ$203,ROW(M129)),"")</f>
        <v/>
      </c>
      <c r="AS132" s="21" t="str">
        <f t="shared" ref="AS132:AS163" si="195">IF(AR132="","",(VLOOKUP(AR132,AL132:AM331,2,FALSE)))</f>
        <v/>
      </c>
      <c r="AT132" s="21" t="str">
        <f t="shared" ref="AT132:AT163" si="196">IF(AR132="","",(VLOOKUP(AR132,AL132:AN331,3,FALSE)))</f>
        <v/>
      </c>
      <c r="AU132" s="21" t="str">
        <f t="shared" si="172"/>
        <v/>
      </c>
      <c r="AV132" s="27"/>
      <c r="AW132" t="str">
        <f t="shared" si="135"/>
        <v/>
      </c>
      <c r="AX132" t="str">
        <f t="shared" si="136"/>
        <v/>
      </c>
      <c r="AY132" t="str">
        <f t="shared" si="137"/>
        <v/>
      </c>
      <c r="AZ132" t="str">
        <f t="shared" si="138"/>
        <v/>
      </c>
      <c r="BA132" t="str">
        <f t="shared" si="173"/>
        <v/>
      </c>
      <c r="BB132" s="28"/>
      <c r="BC132" t="str">
        <f t="shared" si="139"/>
        <v/>
      </c>
      <c r="BD132" s="20" t="str">
        <f t="shared" ref="BD132:BD163" si="197">IFERROR(SMALL(BC$4:BC$203,ROW(W129)),"")</f>
        <v/>
      </c>
      <c r="BE132" s="21" t="str">
        <f t="shared" si="140"/>
        <v/>
      </c>
      <c r="BF132" s="21" t="str">
        <f t="shared" si="141"/>
        <v/>
      </c>
      <c r="BG132" s="21" t="str">
        <f t="shared" si="142"/>
        <v/>
      </c>
      <c r="BH132" s="27"/>
      <c r="BI132" t="str">
        <f t="shared" si="143"/>
        <v/>
      </c>
      <c r="BJ132" t="str">
        <f t="shared" ref="BJ132:BJ163" si="198">IFERROR(SMALL(BI$4:BI$203,ROW(AB129)),"")</f>
        <v/>
      </c>
      <c r="BK132" t="str">
        <f t="shared" si="144"/>
        <v/>
      </c>
      <c r="BL132" t="str">
        <f t="shared" si="145"/>
        <v/>
      </c>
      <c r="BM132" t="str">
        <f t="shared" si="146"/>
        <v/>
      </c>
      <c r="BN132" s="28"/>
      <c r="BO132" t="str">
        <f t="shared" si="147"/>
        <v/>
      </c>
      <c r="BP132" s="20" t="str">
        <f t="shared" ref="BP132:BP163" si="199">IFERROR(SMALL(BO$4:BO$203,ROW(AH129)),"")</f>
        <v/>
      </c>
      <c r="BQ132" s="21" t="str">
        <f t="shared" si="148"/>
        <v/>
      </c>
      <c r="BR132" s="21" t="str">
        <f t="shared" si="149"/>
        <v/>
      </c>
      <c r="BS132" s="21" t="str">
        <f t="shared" si="150"/>
        <v/>
      </c>
      <c r="BT132" s="27"/>
      <c r="BU132" t="str">
        <f t="shared" si="151"/>
        <v/>
      </c>
      <c r="BV132" t="str">
        <f t="shared" ref="BV132:BV163" si="200">IFERROR(SMALL(BU$4:BU$203,ROW(AN129)),"")</f>
        <v/>
      </c>
      <c r="BW132" t="str">
        <f t="shared" si="152"/>
        <v/>
      </c>
      <c r="BX132" t="str">
        <f t="shared" si="153"/>
        <v/>
      </c>
      <c r="BY132" t="str">
        <f t="shared" si="154"/>
        <v/>
      </c>
      <c r="BZ132" s="28"/>
      <c r="CA132" t="str">
        <f t="shared" si="155"/>
        <v/>
      </c>
      <c r="CB132" s="20" t="str">
        <f t="shared" si="156"/>
        <v/>
      </c>
      <c r="CC132" s="21" t="str">
        <f t="shared" si="157"/>
        <v/>
      </c>
      <c r="CD132" s="21" t="str">
        <f t="shared" si="158"/>
        <v/>
      </c>
      <c r="CE132" s="21" t="str">
        <f t="shared" si="159"/>
        <v/>
      </c>
      <c r="CF132" s="27"/>
      <c r="CI132" s="3">
        <v>129</v>
      </c>
      <c r="CJ132" s="3" t="e">
        <f t="shared" ref="CJ132:CJ163" si="201">Y333</f>
        <v>#NUM!</v>
      </c>
      <c r="CK132" s="3" t="e">
        <f t="shared" ref="CK132:CK163" si="202">VLOOKUP(CJ132,$Z$4:$AB$203,2,FALSE)</f>
        <v>#NUM!</v>
      </c>
      <c r="CL132" s="3" t="e">
        <f t="shared" ref="CL132:CL163" si="203">VLOOKUP(CJ132,$Z$4:$AB$203,3,FALSE)</f>
        <v>#NUM!</v>
      </c>
      <c r="CM132" s="3" t="e">
        <f>VLOOKUP(CJ132,Anmeldung!$A$5:$E$204,5,FALSE)</f>
        <v>#NUM!</v>
      </c>
      <c r="CO132" s="63" t="e">
        <f>VLOOKUP(CJ132,Anmeldung!$A$5:$E$204,5,FALSE)</f>
        <v>#NUM!</v>
      </c>
      <c r="CP132" s="3" t="e">
        <f t="shared" si="160"/>
        <v>#NUM!</v>
      </c>
      <c r="CQ132" s="64" t="str">
        <f t="shared" si="161"/>
        <v/>
      </c>
      <c r="CR132" s="65" t="str">
        <f t="shared" si="162"/>
        <v/>
      </c>
      <c r="CS132">
        <f t="shared" ref="CS132:CS163" si="204">CI132</f>
        <v>129</v>
      </c>
      <c r="CT132" t="str">
        <f t="shared" si="163"/>
        <v/>
      </c>
      <c r="CU132" t="str">
        <f t="shared" si="164"/>
        <v/>
      </c>
      <c r="CV132" t="str">
        <f t="shared" si="174"/>
        <v/>
      </c>
      <c r="CW132" t="str">
        <f t="shared" si="165"/>
        <v/>
      </c>
      <c r="CZ132" s="3">
        <v>129</v>
      </c>
      <c r="DA132" s="3" t="str">
        <f t="shared" si="166"/>
        <v/>
      </c>
      <c r="DB132" s="3" t="str">
        <f t="shared" si="167"/>
        <v/>
      </c>
      <c r="DC132" s="3" t="str">
        <f t="shared" si="168"/>
        <v/>
      </c>
      <c r="DF132" s="3">
        <v>129</v>
      </c>
      <c r="DG132" s="3" t="str">
        <f t="shared" si="169"/>
        <v/>
      </c>
      <c r="DH132" s="3" t="str">
        <f t="shared" si="170"/>
        <v/>
      </c>
      <c r="DI132" s="3" t="str">
        <f t="shared" si="171"/>
        <v/>
      </c>
    </row>
    <row r="133" spans="1:113" x14ac:dyDescent="0.3">
      <c r="A133">
        <f t="shared" ref="A133:A196" si="205">AD133*1000</f>
        <v>0</v>
      </c>
      <c r="B133">
        <f t="shared" ref="B133:B196" si="206">AJ133*1000</f>
        <v>0</v>
      </c>
      <c r="C133">
        <f t="shared" ref="C133:C196" si="207">AP133*1000</f>
        <v>0</v>
      </c>
      <c r="D133">
        <f t="shared" ref="D133:D196" si="208">AV133*1000</f>
        <v>0</v>
      </c>
      <c r="E133">
        <f t="shared" ref="E133:E196" si="209">BB133*1000</f>
        <v>0</v>
      </c>
      <c r="F133">
        <f t="shared" ref="F133:F196" si="210">BH133*1000</f>
        <v>0</v>
      </c>
      <c r="G133">
        <f t="shared" ref="G133:G196" si="211">BN133*1000</f>
        <v>0</v>
      </c>
      <c r="H133">
        <f t="shared" ref="H133:H196" si="212">BT133*1000</f>
        <v>0</v>
      </c>
      <c r="I133">
        <f t="shared" ref="I133:I196" si="213">BZ133*1000</f>
        <v>0</v>
      </c>
      <c r="J133">
        <f t="shared" ref="J133:J196" si="214">CF133*1000</f>
        <v>0</v>
      </c>
      <c r="M133" s="3" t="str">
        <f t="shared" ref="M133:M196" si="215">IFERROR(VLOOKUP(2000,A133:Z133,26,FALSE),"")</f>
        <v/>
      </c>
      <c r="N133" s="3" t="str">
        <f t="shared" ref="N133:N196" si="216">IFERROR(VLOOKUP(2000,B133:AF133,31,FALSE),"")</f>
        <v/>
      </c>
      <c r="O133" s="3" t="str">
        <f t="shared" ref="O133:O196" si="217">IFERROR(VLOOKUP(2000,C133:AL133,36,FALSE),"")</f>
        <v/>
      </c>
      <c r="P133" s="3" t="str">
        <f t="shared" ref="P133:P196" si="218">IFERROR(VLOOKUP(2000,D133:AR133,41,FALSE),"")</f>
        <v/>
      </c>
      <c r="Q133" s="3" t="str">
        <f t="shared" ref="Q133:Q196" si="219">IFERROR(VLOOKUP(2000,E133:AX133,46,FALSE),"")</f>
        <v/>
      </c>
      <c r="R133" s="3" t="str">
        <f t="shared" ref="R133:R196" si="220">IFERROR(VLOOKUP(2000,F133:BD133,51,FALSE),"")</f>
        <v/>
      </c>
      <c r="S133" s="3" t="str">
        <f t="shared" ref="S133:S196" si="221">IFERROR(VLOOKUP(2000,G133:BJ133,56,FALSE),"")</f>
        <v/>
      </c>
      <c r="T133" s="3" t="str">
        <f t="shared" ref="T133:T196" si="222">IFERROR(VLOOKUP(2000,H133:BP133,61,FALSE),"")</f>
        <v/>
      </c>
      <c r="U133" s="3" t="str">
        <f t="shared" ref="U133:U196" si="223">IFERROR(VLOOKUP(2000,I133:BV133,66,FALSE),"")</f>
        <v/>
      </c>
      <c r="V133" s="3" t="str">
        <f t="shared" ref="V133:V196" si="224">IFERROR(VLOOKUP(2000,J133:CF133,71,FALSE),"")</f>
        <v/>
      </c>
      <c r="Z133" s="20" t="str">
        <f>Qualifikation!AD134</f>
        <v/>
      </c>
      <c r="AA133" s="21" t="str">
        <f>Qualifikation!AE134</f>
        <v/>
      </c>
      <c r="AB133" s="21" t="str">
        <f>Qualifikation!AF134</f>
        <v/>
      </c>
      <c r="AC133" s="21" t="str">
        <f>Qualifikation!AG134</f>
        <v/>
      </c>
      <c r="AD133" s="27"/>
      <c r="AE133" t="str">
        <f>IFERROR(VLOOKUP(1000,$A133:Z133,26,FALSE),"")</f>
        <v/>
      </c>
      <c r="AF133" s="20" t="str">
        <f t="shared" si="190"/>
        <v/>
      </c>
      <c r="AG133" s="21" t="str">
        <f t="shared" ref="AG133:AG196" si="225">IF(AF133="","",(VLOOKUP(AF133,$Z$4:$AA$203,2,FALSE)))</f>
        <v/>
      </c>
      <c r="AH133" s="21" t="str">
        <f t="shared" si="191"/>
        <v/>
      </c>
      <c r="AI133" s="21" t="str">
        <f t="shared" ref="AI133:AI196" si="226">IF(AF133="","",(VLOOKUP(AF133,$Z$4:$AC$203,4,FALSE)))</f>
        <v/>
      </c>
      <c r="AJ133" s="27"/>
      <c r="AK133" t="str">
        <f>IFERROR(VLOOKUP(1000,$B133:AF133,31,FALSE),"")</f>
        <v/>
      </c>
      <c r="AL133" s="20" t="str">
        <f t="shared" si="192"/>
        <v/>
      </c>
      <c r="AM133" s="21" t="str">
        <f t="shared" ref="AM133:AM196" si="227">IF(AL133="","",(VLOOKUP(AL133,$Z$4:$AA$203,2,FALSE)))</f>
        <v/>
      </c>
      <c r="AN133" s="21" t="str">
        <f t="shared" si="193"/>
        <v/>
      </c>
      <c r="AO133" s="21" t="str">
        <f t="shared" ref="AO133:AO196" si="228">IF(AL133="","",(VLOOKUP(AL133,$Z$4:$AC$203,4,FALSE)))</f>
        <v/>
      </c>
      <c r="AP133" s="27"/>
      <c r="AQ133" t="str">
        <f t="shared" ref="AQ133:AQ196" si="229">IFERROR(VLOOKUP(1000,C133:AL133,36,FALSE),"")</f>
        <v/>
      </c>
      <c r="AR133" s="20" t="str">
        <f t="shared" si="194"/>
        <v/>
      </c>
      <c r="AS133" s="21" t="str">
        <f t="shared" si="195"/>
        <v/>
      </c>
      <c r="AT133" s="21" t="str">
        <f t="shared" si="196"/>
        <v/>
      </c>
      <c r="AU133" s="21" t="str">
        <f t="shared" si="172"/>
        <v/>
      </c>
      <c r="AV133" s="27"/>
      <c r="AW133" t="str">
        <f t="shared" ref="AW133:AW196" si="230">IFERROR(VLOOKUP(1000,D133:AR133,41,FALSE),"")</f>
        <v/>
      </c>
      <c r="AX133" t="str">
        <f t="shared" ref="AX133:AX196" si="231">IFERROR(SMALL(AW$4:AW$203,ROW(M130)),"")</f>
        <v/>
      </c>
      <c r="AY133" t="str">
        <f t="shared" ref="AY133:AY196" si="232">IF(AX133="","",(VLOOKUP(AX133,AR133:AS332,2,FALSE)))</f>
        <v/>
      </c>
      <c r="AZ133" t="str">
        <f t="shared" ref="AZ133:AZ196" si="233">IF(AX133="","",(VLOOKUP(AX133,AR133:AT332,3,FALSE)))</f>
        <v/>
      </c>
      <c r="BA133" t="str">
        <f t="shared" si="173"/>
        <v/>
      </c>
      <c r="BB133" s="28"/>
      <c r="BC133" t="str">
        <f t="shared" ref="BC133:BC196" si="234">IFERROR(VLOOKUP(1000,E133:AX133,46,FALSE),"")</f>
        <v/>
      </c>
      <c r="BD133" s="20" t="str">
        <f t="shared" si="197"/>
        <v/>
      </c>
      <c r="BE133" s="21" t="str">
        <f t="shared" ref="BE133:BE196" si="235">IF(BD133="","",(VLOOKUP(BD133,AX133:AY332,2,FALSE)))</f>
        <v/>
      </c>
      <c r="BF133" s="21" t="str">
        <f t="shared" ref="BF133:BF196" si="236">IF(BD133="","",(VLOOKUP(BD133,AX133:AZ332,3,FALSE)))</f>
        <v/>
      </c>
      <c r="BG133" s="21" t="str">
        <f t="shared" ref="BG133:BG196" si="237">IF(BD133="","",(VLOOKUP(BD133,AX133:BA332,4,FALSE)))</f>
        <v/>
      </c>
      <c r="BH133" s="27"/>
      <c r="BI133" t="str">
        <f t="shared" ref="BI133:BI196" si="238">IFERROR(VLOOKUP(1000,F133:BD133,51,FALSE),"")</f>
        <v/>
      </c>
      <c r="BJ133" t="str">
        <f t="shared" si="198"/>
        <v/>
      </c>
      <c r="BK133" t="str">
        <f t="shared" ref="BK133:BK196" si="239">IF(BJ133="","",(VLOOKUP(BJ133,BD133:BE332,2,FALSE)))</f>
        <v/>
      </c>
      <c r="BL133" t="str">
        <f t="shared" ref="BL133:BL196" si="240">IF(BJ133="","",(VLOOKUP(BJ133,BD133:BF332,3,FALSE)))</f>
        <v/>
      </c>
      <c r="BM133" t="str">
        <f t="shared" ref="BM133:BM196" si="241">IF(BJ133="","",(VLOOKUP(BJ133,BD133:BG332,4,FALSE)))</f>
        <v/>
      </c>
      <c r="BN133" s="28"/>
      <c r="BO133" t="str">
        <f t="shared" ref="BO133:BO196" si="242">IFERROR(VLOOKUP(1000,G133:BJ133,56,FALSE),"")</f>
        <v/>
      </c>
      <c r="BP133" s="20" t="str">
        <f t="shared" si="199"/>
        <v/>
      </c>
      <c r="BQ133" s="21" t="str">
        <f t="shared" ref="BQ133:BQ196" si="243">IF(BP133="","",(VLOOKUP(BP133,BJ133:BK332,2,FALSE)))</f>
        <v/>
      </c>
      <c r="BR133" s="21" t="str">
        <f t="shared" ref="BR133:BR196" si="244">IF(BP133="","",(VLOOKUP(BP133,BJ133:BL332,3,FALSE)))</f>
        <v/>
      </c>
      <c r="BS133" s="21" t="str">
        <f t="shared" ref="BS133:BS196" si="245">IF(BP133="","",(VLOOKUP(BP133,BJ133:BM332,4,FALSE)))</f>
        <v/>
      </c>
      <c r="BT133" s="27"/>
      <c r="BU133" t="str">
        <f t="shared" ref="BU133:BU196" si="246">IFERROR(VLOOKUP(1000,H133:BP133,61,FALSE),"")</f>
        <v/>
      </c>
      <c r="BV133" t="str">
        <f t="shared" si="200"/>
        <v/>
      </c>
      <c r="BW133" t="str">
        <f t="shared" ref="BW133:BW196" si="247">IF(BV133="","",(VLOOKUP(BV133,BP133:BQ332,2,FALSE)))</f>
        <v/>
      </c>
      <c r="BX133" t="str">
        <f t="shared" ref="BX133:BX196" si="248">IF(BV133="","",(VLOOKUP(BV133,BP133:BR332,3,FALSE)))</f>
        <v/>
      </c>
      <c r="BY133" t="str">
        <f t="shared" ref="BY133:BY196" si="249">IF(BV133="","",(VLOOKUP(BV133,BP133:BS332,4,FALSE)))</f>
        <v/>
      </c>
      <c r="BZ133" s="28"/>
      <c r="CA133" t="str">
        <f t="shared" ref="CA133:CA196" si="250">IFERROR(VLOOKUP(1000,I133:BV133,66,FALSE),"")</f>
        <v/>
      </c>
      <c r="CB133" s="20" t="str">
        <f t="shared" ref="CB133:CB196" si="251">IFERROR(SMALL(CA$4:CA$203,ROW(AT130)),"")</f>
        <v/>
      </c>
      <c r="CC133" s="21" t="str">
        <f t="shared" ref="CC133:CC196" si="252">IF(CB133="","",(VLOOKUP(CB133,BV133:BW332,2,FALSE)))</f>
        <v/>
      </c>
      <c r="CD133" s="21" t="str">
        <f t="shared" ref="CD133:CD196" si="253">IF(CB133="","",(VLOOKUP(CB133,BV133:BX332,3,FALSE)))</f>
        <v/>
      </c>
      <c r="CE133" s="21" t="str">
        <f t="shared" ref="CE133:CE196" si="254">IF(CB133="","",(VLOOKUP(CB133,BV133:BZ332,4,FALSE)))</f>
        <v/>
      </c>
      <c r="CF133" s="27"/>
      <c r="CI133" s="3">
        <v>130</v>
      </c>
      <c r="CJ133" s="3" t="e">
        <f t="shared" si="201"/>
        <v>#NUM!</v>
      </c>
      <c r="CK133" s="3" t="e">
        <f t="shared" si="202"/>
        <v>#NUM!</v>
      </c>
      <c r="CL133" s="3" t="e">
        <f t="shared" si="203"/>
        <v>#NUM!</v>
      </c>
      <c r="CM133" s="3" t="e">
        <f>VLOOKUP(CJ133,Anmeldung!$A$5:$E$204,5,FALSE)</f>
        <v>#NUM!</v>
      </c>
      <c r="CO133" s="63" t="e">
        <f>VLOOKUP(CJ133,Anmeldung!$A$5:$E$204,5,FALSE)</f>
        <v>#NUM!</v>
      </c>
      <c r="CP133" s="3" t="e">
        <f t="shared" ref="CP133:CP196" si="255">CJ133</f>
        <v>#NUM!</v>
      </c>
      <c r="CQ133" s="64" t="str">
        <f t="shared" ref="CQ133:CQ196" si="256">IFERROR(VLOOKUP("SKi",CO133:CP133,2,FALSE),"")</f>
        <v/>
      </c>
      <c r="CR133" s="65" t="str">
        <f t="shared" ref="CR133:CR196" si="257">IFERROR(VLOOKUP("Snowboard",CO133:CP133,2,FALSE),"")</f>
        <v/>
      </c>
      <c r="CS133">
        <f t="shared" si="204"/>
        <v>130</v>
      </c>
      <c r="CT133" t="str">
        <f t="shared" ref="CT133:CT196" si="258">IFERROR(VLOOKUP(CS133,$CQ$4:$CS$203,3,FALSE),"")</f>
        <v/>
      </c>
      <c r="CU133" t="str">
        <f t="shared" ref="CU133:CU196" si="259">IFERROR(SMALL($CT$4:$CT$203,ROW(CU130)),"")</f>
        <v/>
      </c>
      <c r="CV133" t="str">
        <f t="shared" si="174"/>
        <v/>
      </c>
      <c r="CW133" t="str">
        <f t="shared" ref="CW133:CW196" si="260">IFERROR(SMALL($CV$4:$CV$203,ROW(CW130)),"")</f>
        <v/>
      </c>
      <c r="CZ133" s="3">
        <v>130</v>
      </c>
      <c r="DA133" s="3" t="str">
        <f t="shared" ref="DA133:DA196" si="261">IFERROR(VLOOKUP(CU133,$CI$4:$CL$203,2,FALSE),"")</f>
        <v/>
      </c>
      <c r="DB133" s="3" t="str">
        <f t="shared" ref="DB133:DB196" si="262">IFERROR(VLOOKUP(CU133,$CI$4:$CL$203,3,FALSE),"")</f>
        <v/>
      </c>
      <c r="DC133" s="3" t="str">
        <f t="shared" ref="DC133:DC196" si="263">IFERROR(VLOOKUP(CU133,$CI$4:$CL$203,4,FALSE),"")</f>
        <v/>
      </c>
      <c r="DF133" s="3">
        <v>130</v>
      </c>
      <c r="DG133" s="3" t="str">
        <f t="shared" ref="DG133:DG196" si="264">IFERROR(VLOOKUP(CW133,$CI$4:$CL$203,2,FALSE),"")</f>
        <v/>
      </c>
      <c r="DH133" s="3" t="str">
        <f t="shared" ref="DH133:DH196" si="265">IFERROR(VLOOKUP(CW133,$CI$4:$CL$203,3,FALSE),"")</f>
        <v/>
      </c>
      <c r="DI133" s="3" t="str">
        <f t="shared" ref="DI133:DI196" si="266">IFERROR(VLOOKUP(CW133,$CI$4:$CL$203,4,FALSE),"")</f>
        <v/>
      </c>
    </row>
    <row r="134" spans="1:113" x14ac:dyDescent="0.3">
      <c r="A134">
        <f t="shared" si="205"/>
        <v>0</v>
      </c>
      <c r="B134">
        <f t="shared" si="206"/>
        <v>0</v>
      </c>
      <c r="C134">
        <f t="shared" si="207"/>
        <v>0</v>
      </c>
      <c r="D134">
        <f t="shared" si="208"/>
        <v>0</v>
      </c>
      <c r="E134">
        <f t="shared" si="209"/>
        <v>0</v>
      </c>
      <c r="F134">
        <f t="shared" si="210"/>
        <v>0</v>
      </c>
      <c r="G134">
        <f t="shared" si="211"/>
        <v>0</v>
      </c>
      <c r="H134">
        <f t="shared" si="212"/>
        <v>0</v>
      </c>
      <c r="I134">
        <f t="shared" si="213"/>
        <v>0</v>
      </c>
      <c r="J134">
        <f t="shared" si="214"/>
        <v>0</v>
      </c>
      <c r="M134" s="3" t="str">
        <f t="shared" si="215"/>
        <v/>
      </c>
      <c r="N134" s="3" t="str">
        <f t="shared" si="216"/>
        <v/>
      </c>
      <c r="O134" s="3" t="str">
        <f t="shared" si="217"/>
        <v/>
      </c>
      <c r="P134" s="3" t="str">
        <f t="shared" si="218"/>
        <v/>
      </c>
      <c r="Q134" s="3" t="str">
        <f t="shared" si="219"/>
        <v/>
      </c>
      <c r="R134" s="3" t="str">
        <f t="shared" si="220"/>
        <v/>
      </c>
      <c r="S134" s="3" t="str">
        <f t="shared" si="221"/>
        <v/>
      </c>
      <c r="T134" s="3" t="str">
        <f t="shared" si="222"/>
        <v/>
      </c>
      <c r="U134" s="3" t="str">
        <f t="shared" si="223"/>
        <v/>
      </c>
      <c r="V134" s="3" t="str">
        <f t="shared" si="224"/>
        <v/>
      </c>
      <c r="Z134" s="20" t="str">
        <f>Qualifikation!AD135</f>
        <v/>
      </c>
      <c r="AA134" s="21" t="str">
        <f>Qualifikation!AE135</f>
        <v/>
      </c>
      <c r="AB134" s="21" t="str">
        <f>Qualifikation!AF135</f>
        <v/>
      </c>
      <c r="AC134" s="21" t="str">
        <f>Qualifikation!AG135</f>
        <v/>
      </c>
      <c r="AD134" s="27"/>
      <c r="AE134" t="str">
        <f>IFERROR(VLOOKUP(1000,$A134:Z134,26,FALSE),"")</f>
        <v/>
      </c>
      <c r="AF134" s="20" t="str">
        <f t="shared" si="190"/>
        <v/>
      </c>
      <c r="AG134" s="21" t="str">
        <f t="shared" si="225"/>
        <v/>
      </c>
      <c r="AH134" s="21" t="str">
        <f t="shared" si="191"/>
        <v/>
      </c>
      <c r="AI134" s="21" t="str">
        <f t="shared" si="226"/>
        <v/>
      </c>
      <c r="AJ134" s="27"/>
      <c r="AK134" t="str">
        <f>IFERROR(VLOOKUP(1000,$B134:AF134,31,FALSE),"")</f>
        <v/>
      </c>
      <c r="AL134" s="20" t="str">
        <f t="shared" si="192"/>
        <v/>
      </c>
      <c r="AM134" s="21" t="str">
        <f t="shared" si="227"/>
        <v/>
      </c>
      <c r="AN134" s="21" t="str">
        <f t="shared" si="193"/>
        <v/>
      </c>
      <c r="AO134" s="21" t="str">
        <f t="shared" si="228"/>
        <v/>
      </c>
      <c r="AP134" s="27"/>
      <c r="AQ134" t="str">
        <f t="shared" si="229"/>
        <v/>
      </c>
      <c r="AR134" s="20" t="str">
        <f t="shared" si="194"/>
        <v/>
      </c>
      <c r="AS134" s="21" t="str">
        <f t="shared" si="195"/>
        <v/>
      </c>
      <c r="AT134" s="21" t="str">
        <f t="shared" si="196"/>
        <v/>
      </c>
      <c r="AU134" s="21" t="str">
        <f t="shared" ref="AU134:AU197" si="267">IF(AR134="","",(VLOOKUP(AR134,AL134:AO333,4,FALSE)))</f>
        <v/>
      </c>
      <c r="AV134" s="27"/>
      <c r="AW134" t="str">
        <f t="shared" si="230"/>
        <v/>
      </c>
      <c r="AX134" t="str">
        <f t="shared" si="231"/>
        <v/>
      </c>
      <c r="AY134" t="str">
        <f t="shared" si="232"/>
        <v/>
      </c>
      <c r="AZ134" t="str">
        <f t="shared" si="233"/>
        <v/>
      </c>
      <c r="BA134" t="str">
        <f t="shared" ref="BA134:BA197" si="268">IF(AX134="","",(VLOOKUP(AX134,AR134:AU333,4,FALSE)))</f>
        <v/>
      </c>
      <c r="BB134" s="28"/>
      <c r="BC134" t="str">
        <f t="shared" si="234"/>
        <v/>
      </c>
      <c r="BD134" s="20" t="str">
        <f t="shared" si="197"/>
        <v/>
      </c>
      <c r="BE134" s="21" t="str">
        <f t="shared" si="235"/>
        <v/>
      </c>
      <c r="BF134" s="21" t="str">
        <f t="shared" si="236"/>
        <v/>
      </c>
      <c r="BG134" s="21" t="str">
        <f t="shared" si="237"/>
        <v/>
      </c>
      <c r="BH134" s="27"/>
      <c r="BI134" t="str">
        <f t="shared" si="238"/>
        <v/>
      </c>
      <c r="BJ134" t="str">
        <f t="shared" si="198"/>
        <v/>
      </c>
      <c r="BK134" t="str">
        <f t="shared" si="239"/>
        <v/>
      </c>
      <c r="BL134" t="str">
        <f t="shared" si="240"/>
        <v/>
      </c>
      <c r="BM134" t="str">
        <f t="shared" si="241"/>
        <v/>
      </c>
      <c r="BN134" s="28"/>
      <c r="BO134" t="str">
        <f t="shared" si="242"/>
        <v/>
      </c>
      <c r="BP134" s="20" t="str">
        <f t="shared" si="199"/>
        <v/>
      </c>
      <c r="BQ134" s="21" t="str">
        <f t="shared" si="243"/>
        <v/>
      </c>
      <c r="BR134" s="21" t="str">
        <f t="shared" si="244"/>
        <v/>
      </c>
      <c r="BS134" s="21" t="str">
        <f t="shared" si="245"/>
        <v/>
      </c>
      <c r="BT134" s="27"/>
      <c r="BU134" t="str">
        <f t="shared" si="246"/>
        <v/>
      </c>
      <c r="BV134" t="str">
        <f t="shared" si="200"/>
        <v/>
      </c>
      <c r="BW134" t="str">
        <f t="shared" si="247"/>
        <v/>
      </c>
      <c r="BX134" t="str">
        <f t="shared" si="248"/>
        <v/>
      </c>
      <c r="BY134" t="str">
        <f t="shared" si="249"/>
        <v/>
      </c>
      <c r="BZ134" s="28"/>
      <c r="CA134" t="str">
        <f t="shared" si="250"/>
        <v/>
      </c>
      <c r="CB134" s="20" t="str">
        <f t="shared" si="251"/>
        <v/>
      </c>
      <c r="CC134" s="21" t="str">
        <f t="shared" si="252"/>
        <v/>
      </c>
      <c r="CD134" s="21" t="str">
        <f t="shared" si="253"/>
        <v/>
      </c>
      <c r="CE134" s="21" t="str">
        <f t="shared" si="254"/>
        <v/>
      </c>
      <c r="CF134" s="27"/>
      <c r="CI134" s="3">
        <v>131</v>
      </c>
      <c r="CJ134" s="3" t="e">
        <f t="shared" si="201"/>
        <v>#NUM!</v>
      </c>
      <c r="CK134" s="3" t="e">
        <f t="shared" si="202"/>
        <v>#NUM!</v>
      </c>
      <c r="CL134" s="3" t="e">
        <f t="shared" si="203"/>
        <v>#NUM!</v>
      </c>
      <c r="CM134" s="3" t="e">
        <f>VLOOKUP(CJ134,Anmeldung!$A$5:$E$204,5,FALSE)</f>
        <v>#NUM!</v>
      </c>
      <c r="CO134" s="63" t="e">
        <f>VLOOKUP(CJ134,Anmeldung!$A$5:$E$204,5,FALSE)</f>
        <v>#NUM!</v>
      </c>
      <c r="CP134" s="3" t="e">
        <f t="shared" si="255"/>
        <v>#NUM!</v>
      </c>
      <c r="CQ134" s="64" t="str">
        <f t="shared" si="256"/>
        <v/>
      </c>
      <c r="CR134" s="65" t="str">
        <f t="shared" si="257"/>
        <v/>
      </c>
      <c r="CS134">
        <f t="shared" si="204"/>
        <v>131</v>
      </c>
      <c r="CT134" t="str">
        <f t="shared" si="258"/>
        <v/>
      </c>
      <c r="CU134" t="str">
        <f t="shared" si="259"/>
        <v/>
      </c>
      <c r="CV134" t="str">
        <f t="shared" ref="CV134:CV197" si="269">IFERROR(VLOOKUP(CS134,$CR$4:$CS$203,2,FALSE),"")</f>
        <v/>
      </c>
      <c r="CW134" t="str">
        <f t="shared" si="260"/>
        <v/>
      </c>
      <c r="CZ134" s="3">
        <v>131</v>
      </c>
      <c r="DA134" s="3" t="str">
        <f t="shared" si="261"/>
        <v/>
      </c>
      <c r="DB134" s="3" t="str">
        <f t="shared" si="262"/>
        <v/>
      </c>
      <c r="DC134" s="3" t="str">
        <f t="shared" si="263"/>
        <v/>
      </c>
      <c r="DF134" s="3">
        <v>131</v>
      </c>
      <c r="DG134" s="3" t="str">
        <f t="shared" si="264"/>
        <v/>
      </c>
      <c r="DH134" s="3" t="str">
        <f t="shared" si="265"/>
        <v/>
      </c>
      <c r="DI134" s="3" t="str">
        <f t="shared" si="266"/>
        <v/>
      </c>
    </row>
    <row r="135" spans="1:113" x14ac:dyDescent="0.3">
      <c r="A135">
        <f t="shared" si="205"/>
        <v>0</v>
      </c>
      <c r="B135">
        <f t="shared" si="206"/>
        <v>0</v>
      </c>
      <c r="C135">
        <f t="shared" si="207"/>
        <v>0</v>
      </c>
      <c r="D135">
        <f t="shared" si="208"/>
        <v>0</v>
      </c>
      <c r="E135">
        <f t="shared" si="209"/>
        <v>0</v>
      </c>
      <c r="F135">
        <f t="shared" si="210"/>
        <v>0</v>
      </c>
      <c r="G135">
        <f t="shared" si="211"/>
        <v>0</v>
      </c>
      <c r="H135">
        <f t="shared" si="212"/>
        <v>0</v>
      </c>
      <c r="I135">
        <f t="shared" si="213"/>
        <v>0</v>
      </c>
      <c r="J135">
        <f t="shared" si="214"/>
        <v>0</v>
      </c>
      <c r="M135" s="3" t="str">
        <f t="shared" si="215"/>
        <v/>
      </c>
      <c r="N135" s="3" t="str">
        <f t="shared" si="216"/>
        <v/>
      </c>
      <c r="O135" s="3" t="str">
        <f t="shared" si="217"/>
        <v/>
      </c>
      <c r="P135" s="3" t="str">
        <f t="shared" si="218"/>
        <v/>
      </c>
      <c r="Q135" s="3" t="str">
        <f t="shared" si="219"/>
        <v/>
      </c>
      <c r="R135" s="3" t="str">
        <f t="shared" si="220"/>
        <v/>
      </c>
      <c r="S135" s="3" t="str">
        <f t="shared" si="221"/>
        <v/>
      </c>
      <c r="T135" s="3" t="str">
        <f t="shared" si="222"/>
        <v/>
      </c>
      <c r="U135" s="3" t="str">
        <f t="shared" si="223"/>
        <v/>
      </c>
      <c r="V135" s="3" t="str">
        <f t="shared" si="224"/>
        <v/>
      </c>
      <c r="Z135" s="20" t="str">
        <f>Qualifikation!AD136</f>
        <v/>
      </c>
      <c r="AA135" s="21" t="str">
        <f>Qualifikation!AE136</f>
        <v/>
      </c>
      <c r="AB135" s="21" t="str">
        <f>Qualifikation!AF136</f>
        <v/>
      </c>
      <c r="AC135" s="21" t="str">
        <f>Qualifikation!AG136</f>
        <v/>
      </c>
      <c r="AD135" s="27"/>
      <c r="AE135" t="str">
        <f>IFERROR(VLOOKUP(1000,$A135:Z135,26,FALSE),"")</f>
        <v/>
      </c>
      <c r="AF135" s="20" t="str">
        <f t="shared" si="190"/>
        <v/>
      </c>
      <c r="AG135" s="21" t="str">
        <f t="shared" si="225"/>
        <v/>
      </c>
      <c r="AH135" s="21" t="str">
        <f t="shared" si="191"/>
        <v/>
      </c>
      <c r="AI135" s="21" t="str">
        <f t="shared" si="226"/>
        <v/>
      </c>
      <c r="AJ135" s="27"/>
      <c r="AK135" t="str">
        <f>IFERROR(VLOOKUP(1000,$B135:AF135,31,FALSE),"")</f>
        <v/>
      </c>
      <c r="AL135" s="20" t="str">
        <f t="shared" si="192"/>
        <v/>
      </c>
      <c r="AM135" s="21" t="str">
        <f t="shared" si="227"/>
        <v/>
      </c>
      <c r="AN135" s="21" t="str">
        <f t="shared" si="193"/>
        <v/>
      </c>
      <c r="AO135" s="21" t="str">
        <f t="shared" si="228"/>
        <v/>
      </c>
      <c r="AP135" s="27"/>
      <c r="AQ135" t="str">
        <f t="shared" si="229"/>
        <v/>
      </c>
      <c r="AR135" s="20" t="str">
        <f t="shared" si="194"/>
        <v/>
      </c>
      <c r="AS135" s="21" t="str">
        <f t="shared" si="195"/>
        <v/>
      </c>
      <c r="AT135" s="21" t="str">
        <f t="shared" si="196"/>
        <v/>
      </c>
      <c r="AU135" s="21" t="str">
        <f t="shared" si="267"/>
        <v/>
      </c>
      <c r="AV135" s="27"/>
      <c r="AW135" t="str">
        <f t="shared" si="230"/>
        <v/>
      </c>
      <c r="AX135" t="str">
        <f t="shared" si="231"/>
        <v/>
      </c>
      <c r="AY135" t="str">
        <f t="shared" si="232"/>
        <v/>
      </c>
      <c r="AZ135" t="str">
        <f t="shared" si="233"/>
        <v/>
      </c>
      <c r="BA135" t="str">
        <f t="shared" si="268"/>
        <v/>
      </c>
      <c r="BB135" s="28"/>
      <c r="BC135" t="str">
        <f t="shared" si="234"/>
        <v/>
      </c>
      <c r="BD135" s="20" t="str">
        <f t="shared" si="197"/>
        <v/>
      </c>
      <c r="BE135" s="21" t="str">
        <f t="shared" si="235"/>
        <v/>
      </c>
      <c r="BF135" s="21" t="str">
        <f t="shared" si="236"/>
        <v/>
      </c>
      <c r="BG135" s="21" t="str">
        <f t="shared" si="237"/>
        <v/>
      </c>
      <c r="BH135" s="27"/>
      <c r="BI135" t="str">
        <f t="shared" si="238"/>
        <v/>
      </c>
      <c r="BJ135" t="str">
        <f t="shared" si="198"/>
        <v/>
      </c>
      <c r="BK135" t="str">
        <f t="shared" si="239"/>
        <v/>
      </c>
      <c r="BL135" t="str">
        <f t="shared" si="240"/>
        <v/>
      </c>
      <c r="BM135" t="str">
        <f t="shared" si="241"/>
        <v/>
      </c>
      <c r="BN135" s="28"/>
      <c r="BO135" t="str">
        <f t="shared" si="242"/>
        <v/>
      </c>
      <c r="BP135" s="20" t="str">
        <f t="shared" si="199"/>
        <v/>
      </c>
      <c r="BQ135" s="21" t="str">
        <f t="shared" si="243"/>
        <v/>
      </c>
      <c r="BR135" s="21" t="str">
        <f t="shared" si="244"/>
        <v/>
      </c>
      <c r="BS135" s="21" t="str">
        <f t="shared" si="245"/>
        <v/>
      </c>
      <c r="BT135" s="27"/>
      <c r="BU135" t="str">
        <f t="shared" si="246"/>
        <v/>
      </c>
      <c r="BV135" t="str">
        <f t="shared" si="200"/>
        <v/>
      </c>
      <c r="BW135" t="str">
        <f t="shared" si="247"/>
        <v/>
      </c>
      <c r="BX135" t="str">
        <f t="shared" si="248"/>
        <v/>
      </c>
      <c r="BY135" t="str">
        <f t="shared" si="249"/>
        <v/>
      </c>
      <c r="BZ135" s="28"/>
      <c r="CA135" t="str">
        <f t="shared" si="250"/>
        <v/>
      </c>
      <c r="CB135" s="20" t="str">
        <f t="shared" si="251"/>
        <v/>
      </c>
      <c r="CC135" s="21" t="str">
        <f t="shared" si="252"/>
        <v/>
      </c>
      <c r="CD135" s="21" t="str">
        <f t="shared" si="253"/>
        <v/>
      </c>
      <c r="CE135" s="21" t="str">
        <f t="shared" si="254"/>
        <v/>
      </c>
      <c r="CF135" s="27"/>
      <c r="CI135" s="3">
        <v>132</v>
      </c>
      <c r="CJ135" s="3" t="e">
        <f t="shared" si="201"/>
        <v>#NUM!</v>
      </c>
      <c r="CK135" s="3" t="e">
        <f t="shared" si="202"/>
        <v>#NUM!</v>
      </c>
      <c r="CL135" s="3" t="e">
        <f t="shared" si="203"/>
        <v>#NUM!</v>
      </c>
      <c r="CM135" s="3" t="e">
        <f>VLOOKUP(CJ135,Anmeldung!$A$5:$E$204,5,FALSE)</f>
        <v>#NUM!</v>
      </c>
      <c r="CO135" s="63" t="e">
        <f>VLOOKUP(CJ135,Anmeldung!$A$5:$E$204,5,FALSE)</f>
        <v>#NUM!</v>
      </c>
      <c r="CP135" s="3" t="e">
        <f t="shared" si="255"/>
        <v>#NUM!</v>
      </c>
      <c r="CQ135" s="64" t="str">
        <f t="shared" si="256"/>
        <v/>
      </c>
      <c r="CR135" s="65" t="str">
        <f t="shared" si="257"/>
        <v/>
      </c>
      <c r="CS135">
        <f t="shared" si="204"/>
        <v>132</v>
      </c>
      <c r="CT135" t="str">
        <f t="shared" si="258"/>
        <v/>
      </c>
      <c r="CU135" t="str">
        <f t="shared" si="259"/>
        <v/>
      </c>
      <c r="CV135" t="str">
        <f t="shared" si="269"/>
        <v/>
      </c>
      <c r="CW135" t="str">
        <f t="shared" si="260"/>
        <v/>
      </c>
      <c r="CZ135" s="3">
        <v>132</v>
      </c>
      <c r="DA135" s="3" t="str">
        <f t="shared" si="261"/>
        <v/>
      </c>
      <c r="DB135" s="3" t="str">
        <f t="shared" si="262"/>
        <v/>
      </c>
      <c r="DC135" s="3" t="str">
        <f t="shared" si="263"/>
        <v/>
      </c>
      <c r="DF135" s="3">
        <v>132</v>
      </c>
      <c r="DG135" s="3" t="str">
        <f t="shared" si="264"/>
        <v/>
      </c>
      <c r="DH135" s="3" t="str">
        <f t="shared" si="265"/>
        <v/>
      </c>
      <c r="DI135" s="3" t="str">
        <f t="shared" si="266"/>
        <v/>
      </c>
    </row>
    <row r="136" spans="1:113" x14ac:dyDescent="0.3">
      <c r="A136">
        <f t="shared" si="205"/>
        <v>0</v>
      </c>
      <c r="B136">
        <f t="shared" si="206"/>
        <v>0</v>
      </c>
      <c r="C136">
        <f t="shared" si="207"/>
        <v>0</v>
      </c>
      <c r="D136">
        <f t="shared" si="208"/>
        <v>0</v>
      </c>
      <c r="E136">
        <f t="shared" si="209"/>
        <v>0</v>
      </c>
      <c r="F136">
        <f t="shared" si="210"/>
        <v>0</v>
      </c>
      <c r="G136">
        <f t="shared" si="211"/>
        <v>0</v>
      </c>
      <c r="H136">
        <f t="shared" si="212"/>
        <v>0</v>
      </c>
      <c r="I136">
        <f t="shared" si="213"/>
        <v>0</v>
      </c>
      <c r="J136">
        <f t="shared" si="214"/>
        <v>0</v>
      </c>
      <c r="M136" s="3" t="str">
        <f t="shared" si="215"/>
        <v/>
      </c>
      <c r="N136" s="3" t="str">
        <f t="shared" si="216"/>
        <v/>
      </c>
      <c r="O136" s="3" t="str">
        <f t="shared" si="217"/>
        <v/>
      </c>
      <c r="P136" s="3" t="str">
        <f t="shared" si="218"/>
        <v/>
      </c>
      <c r="Q136" s="3" t="str">
        <f t="shared" si="219"/>
        <v/>
      </c>
      <c r="R136" s="3" t="str">
        <f t="shared" si="220"/>
        <v/>
      </c>
      <c r="S136" s="3" t="str">
        <f t="shared" si="221"/>
        <v/>
      </c>
      <c r="T136" s="3" t="str">
        <f t="shared" si="222"/>
        <v/>
      </c>
      <c r="U136" s="3" t="str">
        <f t="shared" si="223"/>
        <v/>
      </c>
      <c r="V136" s="3" t="str">
        <f t="shared" si="224"/>
        <v/>
      </c>
      <c r="Z136" s="20" t="str">
        <f>Qualifikation!AD137</f>
        <v/>
      </c>
      <c r="AA136" s="21" t="str">
        <f>Qualifikation!AE137</f>
        <v/>
      </c>
      <c r="AB136" s="21" t="str">
        <f>Qualifikation!AF137</f>
        <v/>
      </c>
      <c r="AC136" s="21" t="str">
        <f>Qualifikation!AG137</f>
        <v/>
      </c>
      <c r="AD136" s="27"/>
      <c r="AE136" t="str">
        <f>IFERROR(VLOOKUP(1000,$A136:Z136,26,FALSE),"")</f>
        <v/>
      </c>
      <c r="AF136" s="20" t="str">
        <f t="shared" si="190"/>
        <v/>
      </c>
      <c r="AG136" s="21" t="str">
        <f t="shared" si="225"/>
        <v/>
      </c>
      <c r="AH136" s="21" t="str">
        <f t="shared" si="191"/>
        <v/>
      </c>
      <c r="AI136" s="21" t="str">
        <f t="shared" si="226"/>
        <v/>
      </c>
      <c r="AJ136" s="27"/>
      <c r="AK136" t="str">
        <f>IFERROR(VLOOKUP(1000,$B136:AF136,31,FALSE),"")</f>
        <v/>
      </c>
      <c r="AL136" s="20" t="str">
        <f t="shared" si="192"/>
        <v/>
      </c>
      <c r="AM136" s="21" t="str">
        <f t="shared" si="227"/>
        <v/>
      </c>
      <c r="AN136" s="21" t="str">
        <f t="shared" si="193"/>
        <v/>
      </c>
      <c r="AO136" s="21" t="str">
        <f t="shared" si="228"/>
        <v/>
      </c>
      <c r="AP136" s="27"/>
      <c r="AQ136" t="str">
        <f t="shared" si="229"/>
        <v/>
      </c>
      <c r="AR136" s="20" t="str">
        <f t="shared" si="194"/>
        <v/>
      </c>
      <c r="AS136" s="21" t="str">
        <f t="shared" si="195"/>
        <v/>
      </c>
      <c r="AT136" s="21" t="str">
        <f t="shared" si="196"/>
        <v/>
      </c>
      <c r="AU136" s="21" t="str">
        <f t="shared" si="267"/>
        <v/>
      </c>
      <c r="AV136" s="27"/>
      <c r="AW136" t="str">
        <f t="shared" si="230"/>
        <v/>
      </c>
      <c r="AX136" t="str">
        <f t="shared" si="231"/>
        <v/>
      </c>
      <c r="AY136" t="str">
        <f t="shared" si="232"/>
        <v/>
      </c>
      <c r="AZ136" t="str">
        <f t="shared" si="233"/>
        <v/>
      </c>
      <c r="BA136" t="str">
        <f t="shared" si="268"/>
        <v/>
      </c>
      <c r="BB136" s="28"/>
      <c r="BC136" t="str">
        <f t="shared" si="234"/>
        <v/>
      </c>
      <c r="BD136" s="20" t="str">
        <f t="shared" si="197"/>
        <v/>
      </c>
      <c r="BE136" s="21" t="str">
        <f t="shared" si="235"/>
        <v/>
      </c>
      <c r="BF136" s="21" t="str">
        <f t="shared" si="236"/>
        <v/>
      </c>
      <c r="BG136" s="21" t="str">
        <f t="shared" si="237"/>
        <v/>
      </c>
      <c r="BH136" s="27"/>
      <c r="BI136" t="str">
        <f t="shared" si="238"/>
        <v/>
      </c>
      <c r="BJ136" t="str">
        <f t="shared" si="198"/>
        <v/>
      </c>
      <c r="BK136" t="str">
        <f t="shared" si="239"/>
        <v/>
      </c>
      <c r="BL136" t="str">
        <f t="shared" si="240"/>
        <v/>
      </c>
      <c r="BM136" t="str">
        <f t="shared" si="241"/>
        <v/>
      </c>
      <c r="BN136" s="28"/>
      <c r="BO136" t="str">
        <f t="shared" si="242"/>
        <v/>
      </c>
      <c r="BP136" s="20" t="str">
        <f t="shared" si="199"/>
        <v/>
      </c>
      <c r="BQ136" s="21" t="str">
        <f t="shared" si="243"/>
        <v/>
      </c>
      <c r="BR136" s="21" t="str">
        <f t="shared" si="244"/>
        <v/>
      </c>
      <c r="BS136" s="21" t="str">
        <f t="shared" si="245"/>
        <v/>
      </c>
      <c r="BT136" s="27"/>
      <c r="BU136" t="str">
        <f t="shared" si="246"/>
        <v/>
      </c>
      <c r="BV136" t="str">
        <f t="shared" si="200"/>
        <v/>
      </c>
      <c r="BW136" t="str">
        <f t="shared" si="247"/>
        <v/>
      </c>
      <c r="BX136" t="str">
        <f t="shared" si="248"/>
        <v/>
      </c>
      <c r="BY136" t="str">
        <f t="shared" si="249"/>
        <v/>
      </c>
      <c r="BZ136" s="28"/>
      <c r="CA136" t="str">
        <f t="shared" si="250"/>
        <v/>
      </c>
      <c r="CB136" s="20" t="str">
        <f t="shared" si="251"/>
        <v/>
      </c>
      <c r="CC136" s="21" t="str">
        <f t="shared" si="252"/>
        <v/>
      </c>
      <c r="CD136" s="21" t="str">
        <f t="shared" si="253"/>
        <v/>
      </c>
      <c r="CE136" s="21" t="str">
        <f t="shared" si="254"/>
        <v/>
      </c>
      <c r="CF136" s="27"/>
      <c r="CI136" s="3">
        <v>133</v>
      </c>
      <c r="CJ136" s="3" t="e">
        <f t="shared" si="201"/>
        <v>#NUM!</v>
      </c>
      <c r="CK136" s="3" t="e">
        <f t="shared" si="202"/>
        <v>#NUM!</v>
      </c>
      <c r="CL136" s="3" t="e">
        <f t="shared" si="203"/>
        <v>#NUM!</v>
      </c>
      <c r="CM136" s="3" t="e">
        <f>VLOOKUP(CJ136,Anmeldung!$A$5:$E$204,5,FALSE)</f>
        <v>#NUM!</v>
      </c>
      <c r="CO136" s="63" t="e">
        <f>VLOOKUP(CJ136,Anmeldung!$A$5:$E$204,5,FALSE)</f>
        <v>#NUM!</v>
      </c>
      <c r="CP136" s="3" t="e">
        <f t="shared" si="255"/>
        <v>#NUM!</v>
      </c>
      <c r="CQ136" s="64" t="str">
        <f t="shared" si="256"/>
        <v/>
      </c>
      <c r="CR136" s="65" t="str">
        <f t="shared" si="257"/>
        <v/>
      </c>
      <c r="CS136">
        <f t="shared" si="204"/>
        <v>133</v>
      </c>
      <c r="CT136" t="str">
        <f t="shared" si="258"/>
        <v/>
      </c>
      <c r="CU136" t="str">
        <f t="shared" si="259"/>
        <v/>
      </c>
      <c r="CV136" t="str">
        <f t="shared" si="269"/>
        <v/>
      </c>
      <c r="CW136" t="str">
        <f t="shared" si="260"/>
        <v/>
      </c>
      <c r="CZ136" s="3">
        <v>133</v>
      </c>
      <c r="DA136" s="3" t="str">
        <f t="shared" si="261"/>
        <v/>
      </c>
      <c r="DB136" s="3" t="str">
        <f t="shared" si="262"/>
        <v/>
      </c>
      <c r="DC136" s="3" t="str">
        <f t="shared" si="263"/>
        <v/>
      </c>
      <c r="DF136" s="3">
        <v>133</v>
      </c>
      <c r="DG136" s="3" t="str">
        <f t="shared" si="264"/>
        <v/>
      </c>
      <c r="DH136" s="3" t="str">
        <f t="shared" si="265"/>
        <v/>
      </c>
      <c r="DI136" s="3" t="str">
        <f t="shared" si="266"/>
        <v/>
      </c>
    </row>
    <row r="137" spans="1:113" x14ac:dyDescent="0.3">
      <c r="A137">
        <f t="shared" si="205"/>
        <v>0</v>
      </c>
      <c r="B137">
        <f t="shared" si="206"/>
        <v>0</v>
      </c>
      <c r="C137">
        <f t="shared" si="207"/>
        <v>0</v>
      </c>
      <c r="D137">
        <f t="shared" si="208"/>
        <v>0</v>
      </c>
      <c r="E137">
        <f t="shared" si="209"/>
        <v>0</v>
      </c>
      <c r="F137">
        <f t="shared" si="210"/>
        <v>0</v>
      </c>
      <c r="G137">
        <f t="shared" si="211"/>
        <v>0</v>
      </c>
      <c r="H137">
        <f t="shared" si="212"/>
        <v>0</v>
      </c>
      <c r="I137">
        <f t="shared" si="213"/>
        <v>0</v>
      </c>
      <c r="J137">
        <f t="shared" si="214"/>
        <v>0</v>
      </c>
      <c r="M137" s="3" t="str">
        <f t="shared" si="215"/>
        <v/>
      </c>
      <c r="N137" s="3" t="str">
        <f t="shared" si="216"/>
        <v/>
      </c>
      <c r="O137" s="3" t="str">
        <f t="shared" si="217"/>
        <v/>
      </c>
      <c r="P137" s="3" t="str">
        <f t="shared" si="218"/>
        <v/>
      </c>
      <c r="Q137" s="3" t="str">
        <f t="shared" si="219"/>
        <v/>
      </c>
      <c r="R137" s="3" t="str">
        <f t="shared" si="220"/>
        <v/>
      </c>
      <c r="S137" s="3" t="str">
        <f t="shared" si="221"/>
        <v/>
      </c>
      <c r="T137" s="3" t="str">
        <f t="shared" si="222"/>
        <v/>
      </c>
      <c r="U137" s="3" t="str">
        <f t="shared" si="223"/>
        <v/>
      </c>
      <c r="V137" s="3" t="str">
        <f t="shared" si="224"/>
        <v/>
      </c>
      <c r="Z137" s="20" t="str">
        <f>Qualifikation!AD138</f>
        <v/>
      </c>
      <c r="AA137" s="21" t="str">
        <f>Qualifikation!AE138</f>
        <v/>
      </c>
      <c r="AB137" s="21" t="str">
        <f>Qualifikation!AF138</f>
        <v/>
      </c>
      <c r="AC137" s="21" t="str">
        <f>Qualifikation!AG138</f>
        <v/>
      </c>
      <c r="AD137" s="27"/>
      <c r="AE137" t="str">
        <f>IFERROR(VLOOKUP(1000,$A137:Z137,26,FALSE),"")</f>
        <v/>
      </c>
      <c r="AF137" s="20" t="str">
        <f t="shared" si="190"/>
        <v/>
      </c>
      <c r="AG137" s="21" t="str">
        <f t="shared" si="225"/>
        <v/>
      </c>
      <c r="AH137" s="21" t="str">
        <f t="shared" si="191"/>
        <v/>
      </c>
      <c r="AI137" s="21" t="str">
        <f t="shared" si="226"/>
        <v/>
      </c>
      <c r="AJ137" s="27"/>
      <c r="AK137" t="str">
        <f>IFERROR(VLOOKUP(1000,$B137:AF137,31,FALSE),"")</f>
        <v/>
      </c>
      <c r="AL137" s="20" t="str">
        <f t="shared" si="192"/>
        <v/>
      </c>
      <c r="AM137" s="21" t="str">
        <f t="shared" si="227"/>
        <v/>
      </c>
      <c r="AN137" s="21" t="str">
        <f t="shared" si="193"/>
        <v/>
      </c>
      <c r="AO137" s="21" t="str">
        <f t="shared" si="228"/>
        <v/>
      </c>
      <c r="AP137" s="27"/>
      <c r="AQ137" t="str">
        <f t="shared" si="229"/>
        <v/>
      </c>
      <c r="AR137" s="20" t="str">
        <f t="shared" si="194"/>
        <v/>
      </c>
      <c r="AS137" s="21" t="str">
        <f t="shared" si="195"/>
        <v/>
      </c>
      <c r="AT137" s="21" t="str">
        <f t="shared" si="196"/>
        <v/>
      </c>
      <c r="AU137" s="21" t="str">
        <f t="shared" si="267"/>
        <v/>
      </c>
      <c r="AV137" s="27"/>
      <c r="AW137" t="str">
        <f t="shared" si="230"/>
        <v/>
      </c>
      <c r="AX137" t="str">
        <f t="shared" si="231"/>
        <v/>
      </c>
      <c r="AY137" t="str">
        <f t="shared" si="232"/>
        <v/>
      </c>
      <c r="AZ137" t="str">
        <f t="shared" si="233"/>
        <v/>
      </c>
      <c r="BA137" t="str">
        <f t="shared" si="268"/>
        <v/>
      </c>
      <c r="BB137" s="28"/>
      <c r="BC137" t="str">
        <f t="shared" si="234"/>
        <v/>
      </c>
      <c r="BD137" s="20" t="str">
        <f t="shared" si="197"/>
        <v/>
      </c>
      <c r="BE137" s="21" t="str">
        <f t="shared" si="235"/>
        <v/>
      </c>
      <c r="BF137" s="21" t="str">
        <f t="shared" si="236"/>
        <v/>
      </c>
      <c r="BG137" s="21" t="str">
        <f t="shared" si="237"/>
        <v/>
      </c>
      <c r="BH137" s="27"/>
      <c r="BI137" t="str">
        <f t="shared" si="238"/>
        <v/>
      </c>
      <c r="BJ137" t="str">
        <f t="shared" si="198"/>
        <v/>
      </c>
      <c r="BK137" t="str">
        <f t="shared" si="239"/>
        <v/>
      </c>
      <c r="BL137" t="str">
        <f t="shared" si="240"/>
        <v/>
      </c>
      <c r="BM137" t="str">
        <f t="shared" si="241"/>
        <v/>
      </c>
      <c r="BN137" s="28"/>
      <c r="BO137" t="str">
        <f t="shared" si="242"/>
        <v/>
      </c>
      <c r="BP137" s="20" t="str">
        <f t="shared" si="199"/>
        <v/>
      </c>
      <c r="BQ137" s="21" t="str">
        <f t="shared" si="243"/>
        <v/>
      </c>
      <c r="BR137" s="21" t="str">
        <f t="shared" si="244"/>
        <v/>
      </c>
      <c r="BS137" s="21" t="str">
        <f t="shared" si="245"/>
        <v/>
      </c>
      <c r="BT137" s="27"/>
      <c r="BU137" t="str">
        <f t="shared" si="246"/>
        <v/>
      </c>
      <c r="BV137" t="str">
        <f t="shared" si="200"/>
        <v/>
      </c>
      <c r="BW137" t="str">
        <f t="shared" si="247"/>
        <v/>
      </c>
      <c r="BX137" t="str">
        <f t="shared" si="248"/>
        <v/>
      </c>
      <c r="BY137" t="str">
        <f t="shared" si="249"/>
        <v/>
      </c>
      <c r="BZ137" s="28"/>
      <c r="CA137" t="str">
        <f t="shared" si="250"/>
        <v/>
      </c>
      <c r="CB137" s="20" t="str">
        <f t="shared" si="251"/>
        <v/>
      </c>
      <c r="CC137" s="21" t="str">
        <f t="shared" si="252"/>
        <v/>
      </c>
      <c r="CD137" s="21" t="str">
        <f t="shared" si="253"/>
        <v/>
      </c>
      <c r="CE137" s="21" t="str">
        <f t="shared" si="254"/>
        <v/>
      </c>
      <c r="CF137" s="27"/>
      <c r="CI137" s="3">
        <v>134</v>
      </c>
      <c r="CJ137" s="3" t="e">
        <f t="shared" si="201"/>
        <v>#NUM!</v>
      </c>
      <c r="CK137" s="3" t="e">
        <f t="shared" si="202"/>
        <v>#NUM!</v>
      </c>
      <c r="CL137" s="3" t="e">
        <f t="shared" si="203"/>
        <v>#NUM!</v>
      </c>
      <c r="CM137" s="3" t="e">
        <f>VLOOKUP(CJ137,Anmeldung!$A$5:$E$204,5,FALSE)</f>
        <v>#NUM!</v>
      </c>
      <c r="CO137" s="63" t="e">
        <f>VLOOKUP(CJ137,Anmeldung!$A$5:$E$204,5,FALSE)</f>
        <v>#NUM!</v>
      </c>
      <c r="CP137" s="3" t="e">
        <f t="shared" si="255"/>
        <v>#NUM!</v>
      </c>
      <c r="CQ137" s="64" t="str">
        <f t="shared" si="256"/>
        <v/>
      </c>
      <c r="CR137" s="65" t="str">
        <f t="shared" si="257"/>
        <v/>
      </c>
      <c r="CS137">
        <f t="shared" si="204"/>
        <v>134</v>
      </c>
      <c r="CT137" t="str">
        <f t="shared" si="258"/>
        <v/>
      </c>
      <c r="CU137" t="str">
        <f t="shared" si="259"/>
        <v/>
      </c>
      <c r="CV137" t="str">
        <f t="shared" si="269"/>
        <v/>
      </c>
      <c r="CW137" t="str">
        <f t="shared" si="260"/>
        <v/>
      </c>
      <c r="CZ137" s="3">
        <v>134</v>
      </c>
      <c r="DA137" s="3" t="str">
        <f t="shared" si="261"/>
        <v/>
      </c>
      <c r="DB137" s="3" t="str">
        <f t="shared" si="262"/>
        <v/>
      </c>
      <c r="DC137" s="3" t="str">
        <f t="shared" si="263"/>
        <v/>
      </c>
      <c r="DF137" s="3">
        <v>134</v>
      </c>
      <c r="DG137" s="3" t="str">
        <f t="shared" si="264"/>
        <v/>
      </c>
      <c r="DH137" s="3" t="str">
        <f t="shared" si="265"/>
        <v/>
      </c>
      <c r="DI137" s="3" t="str">
        <f t="shared" si="266"/>
        <v/>
      </c>
    </row>
    <row r="138" spans="1:113" x14ac:dyDescent="0.3">
      <c r="A138">
        <f t="shared" si="205"/>
        <v>0</v>
      </c>
      <c r="B138">
        <f t="shared" si="206"/>
        <v>0</v>
      </c>
      <c r="C138">
        <f t="shared" si="207"/>
        <v>0</v>
      </c>
      <c r="D138">
        <f t="shared" si="208"/>
        <v>0</v>
      </c>
      <c r="E138">
        <f t="shared" si="209"/>
        <v>0</v>
      </c>
      <c r="F138">
        <f t="shared" si="210"/>
        <v>0</v>
      </c>
      <c r="G138">
        <f t="shared" si="211"/>
        <v>0</v>
      </c>
      <c r="H138">
        <f t="shared" si="212"/>
        <v>0</v>
      </c>
      <c r="I138">
        <f t="shared" si="213"/>
        <v>0</v>
      </c>
      <c r="J138">
        <f t="shared" si="214"/>
        <v>0</v>
      </c>
      <c r="M138" s="3" t="str">
        <f t="shared" si="215"/>
        <v/>
      </c>
      <c r="N138" s="3" t="str">
        <f t="shared" si="216"/>
        <v/>
      </c>
      <c r="O138" s="3" t="str">
        <f t="shared" si="217"/>
        <v/>
      </c>
      <c r="P138" s="3" t="str">
        <f t="shared" si="218"/>
        <v/>
      </c>
      <c r="Q138" s="3" t="str">
        <f t="shared" si="219"/>
        <v/>
      </c>
      <c r="R138" s="3" t="str">
        <f t="shared" si="220"/>
        <v/>
      </c>
      <c r="S138" s="3" t="str">
        <f t="shared" si="221"/>
        <v/>
      </c>
      <c r="T138" s="3" t="str">
        <f t="shared" si="222"/>
        <v/>
      </c>
      <c r="U138" s="3" t="str">
        <f t="shared" si="223"/>
        <v/>
      </c>
      <c r="V138" s="3" t="str">
        <f t="shared" si="224"/>
        <v/>
      </c>
      <c r="Z138" s="20" t="str">
        <f>Qualifikation!AD139</f>
        <v/>
      </c>
      <c r="AA138" s="21" t="str">
        <f>Qualifikation!AE139</f>
        <v/>
      </c>
      <c r="AB138" s="21" t="str">
        <f>Qualifikation!AF139</f>
        <v/>
      </c>
      <c r="AC138" s="21" t="str">
        <f>Qualifikation!AG139</f>
        <v/>
      </c>
      <c r="AD138" s="27"/>
      <c r="AE138" t="str">
        <f>IFERROR(VLOOKUP(1000,$A138:Z138,26,FALSE),"")</f>
        <v/>
      </c>
      <c r="AF138" s="20" t="str">
        <f t="shared" si="190"/>
        <v/>
      </c>
      <c r="AG138" s="21" t="str">
        <f t="shared" si="225"/>
        <v/>
      </c>
      <c r="AH138" s="21" t="str">
        <f t="shared" si="191"/>
        <v/>
      </c>
      <c r="AI138" s="21" t="str">
        <f t="shared" si="226"/>
        <v/>
      </c>
      <c r="AJ138" s="27"/>
      <c r="AK138" t="str">
        <f>IFERROR(VLOOKUP(1000,$B138:AF138,31,FALSE),"")</f>
        <v/>
      </c>
      <c r="AL138" s="20" t="str">
        <f t="shared" si="192"/>
        <v/>
      </c>
      <c r="AM138" s="21" t="str">
        <f t="shared" si="227"/>
        <v/>
      </c>
      <c r="AN138" s="21" t="str">
        <f t="shared" si="193"/>
        <v/>
      </c>
      <c r="AO138" s="21" t="str">
        <f t="shared" si="228"/>
        <v/>
      </c>
      <c r="AP138" s="27"/>
      <c r="AQ138" t="str">
        <f t="shared" si="229"/>
        <v/>
      </c>
      <c r="AR138" s="20" t="str">
        <f t="shared" si="194"/>
        <v/>
      </c>
      <c r="AS138" s="21" t="str">
        <f t="shared" si="195"/>
        <v/>
      </c>
      <c r="AT138" s="21" t="str">
        <f t="shared" si="196"/>
        <v/>
      </c>
      <c r="AU138" s="21" t="str">
        <f t="shared" si="267"/>
        <v/>
      </c>
      <c r="AV138" s="27"/>
      <c r="AW138" t="str">
        <f t="shared" si="230"/>
        <v/>
      </c>
      <c r="AX138" t="str">
        <f t="shared" si="231"/>
        <v/>
      </c>
      <c r="AY138" t="str">
        <f t="shared" si="232"/>
        <v/>
      </c>
      <c r="AZ138" t="str">
        <f t="shared" si="233"/>
        <v/>
      </c>
      <c r="BA138" t="str">
        <f t="shared" si="268"/>
        <v/>
      </c>
      <c r="BB138" s="28"/>
      <c r="BC138" t="str">
        <f t="shared" si="234"/>
        <v/>
      </c>
      <c r="BD138" s="20" t="str">
        <f t="shared" si="197"/>
        <v/>
      </c>
      <c r="BE138" s="21" t="str">
        <f t="shared" si="235"/>
        <v/>
      </c>
      <c r="BF138" s="21" t="str">
        <f t="shared" si="236"/>
        <v/>
      </c>
      <c r="BG138" s="21" t="str">
        <f t="shared" si="237"/>
        <v/>
      </c>
      <c r="BH138" s="27"/>
      <c r="BI138" t="str">
        <f t="shared" si="238"/>
        <v/>
      </c>
      <c r="BJ138" t="str">
        <f t="shared" si="198"/>
        <v/>
      </c>
      <c r="BK138" t="str">
        <f t="shared" si="239"/>
        <v/>
      </c>
      <c r="BL138" t="str">
        <f t="shared" si="240"/>
        <v/>
      </c>
      <c r="BM138" t="str">
        <f t="shared" si="241"/>
        <v/>
      </c>
      <c r="BN138" s="28"/>
      <c r="BO138" t="str">
        <f t="shared" si="242"/>
        <v/>
      </c>
      <c r="BP138" s="20" t="str">
        <f t="shared" si="199"/>
        <v/>
      </c>
      <c r="BQ138" s="21" t="str">
        <f t="shared" si="243"/>
        <v/>
      </c>
      <c r="BR138" s="21" t="str">
        <f t="shared" si="244"/>
        <v/>
      </c>
      <c r="BS138" s="21" t="str">
        <f t="shared" si="245"/>
        <v/>
      </c>
      <c r="BT138" s="27"/>
      <c r="BU138" t="str">
        <f t="shared" si="246"/>
        <v/>
      </c>
      <c r="BV138" t="str">
        <f t="shared" si="200"/>
        <v/>
      </c>
      <c r="BW138" t="str">
        <f t="shared" si="247"/>
        <v/>
      </c>
      <c r="BX138" t="str">
        <f t="shared" si="248"/>
        <v/>
      </c>
      <c r="BY138" t="str">
        <f t="shared" si="249"/>
        <v/>
      </c>
      <c r="BZ138" s="28"/>
      <c r="CA138" t="str">
        <f t="shared" si="250"/>
        <v/>
      </c>
      <c r="CB138" s="20" t="str">
        <f t="shared" si="251"/>
        <v/>
      </c>
      <c r="CC138" s="21" t="str">
        <f t="shared" si="252"/>
        <v/>
      </c>
      <c r="CD138" s="21" t="str">
        <f t="shared" si="253"/>
        <v/>
      </c>
      <c r="CE138" s="21" t="str">
        <f t="shared" si="254"/>
        <v/>
      </c>
      <c r="CF138" s="27"/>
      <c r="CI138" s="3">
        <v>135</v>
      </c>
      <c r="CJ138" s="3" t="e">
        <f t="shared" si="201"/>
        <v>#NUM!</v>
      </c>
      <c r="CK138" s="3" t="e">
        <f t="shared" si="202"/>
        <v>#NUM!</v>
      </c>
      <c r="CL138" s="3" t="e">
        <f t="shared" si="203"/>
        <v>#NUM!</v>
      </c>
      <c r="CM138" s="3" t="e">
        <f>VLOOKUP(CJ138,Anmeldung!$A$5:$E$204,5,FALSE)</f>
        <v>#NUM!</v>
      </c>
      <c r="CO138" s="63" t="e">
        <f>VLOOKUP(CJ138,Anmeldung!$A$5:$E$204,5,FALSE)</f>
        <v>#NUM!</v>
      </c>
      <c r="CP138" s="3" t="e">
        <f t="shared" si="255"/>
        <v>#NUM!</v>
      </c>
      <c r="CQ138" s="64" t="str">
        <f t="shared" si="256"/>
        <v/>
      </c>
      <c r="CR138" s="65" t="str">
        <f t="shared" si="257"/>
        <v/>
      </c>
      <c r="CS138">
        <f t="shared" si="204"/>
        <v>135</v>
      </c>
      <c r="CT138" t="str">
        <f t="shared" si="258"/>
        <v/>
      </c>
      <c r="CU138" t="str">
        <f t="shared" si="259"/>
        <v/>
      </c>
      <c r="CV138" t="str">
        <f t="shared" si="269"/>
        <v/>
      </c>
      <c r="CW138" t="str">
        <f t="shared" si="260"/>
        <v/>
      </c>
      <c r="CZ138" s="3">
        <v>135</v>
      </c>
      <c r="DA138" s="3" t="str">
        <f t="shared" si="261"/>
        <v/>
      </c>
      <c r="DB138" s="3" t="str">
        <f t="shared" si="262"/>
        <v/>
      </c>
      <c r="DC138" s="3" t="str">
        <f t="shared" si="263"/>
        <v/>
      </c>
      <c r="DF138" s="3">
        <v>135</v>
      </c>
      <c r="DG138" s="3" t="str">
        <f t="shared" si="264"/>
        <v/>
      </c>
      <c r="DH138" s="3" t="str">
        <f t="shared" si="265"/>
        <v/>
      </c>
      <c r="DI138" s="3" t="str">
        <f t="shared" si="266"/>
        <v/>
      </c>
    </row>
    <row r="139" spans="1:113" x14ac:dyDescent="0.3">
      <c r="A139">
        <f t="shared" si="205"/>
        <v>0</v>
      </c>
      <c r="B139">
        <f t="shared" si="206"/>
        <v>0</v>
      </c>
      <c r="C139">
        <f t="shared" si="207"/>
        <v>0</v>
      </c>
      <c r="D139">
        <f t="shared" si="208"/>
        <v>0</v>
      </c>
      <c r="E139">
        <f t="shared" si="209"/>
        <v>0</v>
      </c>
      <c r="F139">
        <f t="shared" si="210"/>
        <v>0</v>
      </c>
      <c r="G139">
        <f t="shared" si="211"/>
        <v>0</v>
      </c>
      <c r="H139">
        <f t="shared" si="212"/>
        <v>0</v>
      </c>
      <c r="I139">
        <f t="shared" si="213"/>
        <v>0</v>
      </c>
      <c r="J139">
        <f t="shared" si="214"/>
        <v>0</v>
      </c>
      <c r="M139" s="3" t="str">
        <f t="shared" si="215"/>
        <v/>
      </c>
      <c r="N139" s="3" t="str">
        <f t="shared" si="216"/>
        <v/>
      </c>
      <c r="O139" s="3" t="str">
        <f t="shared" si="217"/>
        <v/>
      </c>
      <c r="P139" s="3" t="str">
        <f t="shared" si="218"/>
        <v/>
      </c>
      <c r="Q139" s="3" t="str">
        <f t="shared" si="219"/>
        <v/>
      </c>
      <c r="R139" s="3" t="str">
        <f t="shared" si="220"/>
        <v/>
      </c>
      <c r="S139" s="3" t="str">
        <f t="shared" si="221"/>
        <v/>
      </c>
      <c r="T139" s="3" t="str">
        <f t="shared" si="222"/>
        <v/>
      </c>
      <c r="U139" s="3" t="str">
        <f t="shared" si="223"/>
        <v/>
      </c>
      <c r="V139" s="3" t="str">
        <f t="shared" si="224"/>
        <v/>
      </c>
      <c r="Z139" s="20" t="str">
        <f>Qualifikation!AD140</f>
        <v/>
      </c>
      <c r="AA139" s="21" t="str">
        <f>Qualifikation!AE140</f>
        <v/>
      </c>
      <c r="AB139" s="21" t="str">
        <f>Qualifikation!AF140</f>
        <v/>
      </c>
      <c r="AC139" s="21" t="str">
        <f>Qualifikation!AG140</f>
        <v/>
      </c>
      <c r="AD139" s="27"/>
      <c r="AE139" t="str">
        <f>IFERROR(VLOOKUP(1000,$A139:Z139,26,FALSE),"")</f>
        <v/>
      </c>
      <c r="AF139" s="20" t="str">
        <f t="shared" si="190"/>
        <v/>
      </c>
      <c r="AG139" s="21" t="str">
        <f t="shared" si="225"/>
        <v/>
      </c>
      <c r="AH139" s="21" t="str">
        <f t="shared" si="191"/>
        <v/>
      </c>
      <c r="AI139" s="21" t="str">
        <f t="shared" si="226"/>
        <v/>
      </c>
      <c r="AJ139" s="27"/>
      <c r="AK139" t="str">
        <f>IFERROR(VLOOKUP(1000,$B139:AF139,31,FALSE),"")</f>
        <v/>
      </c>
      <c r="AL139" s="20" t="str">
        <f t="shared" si="192"/>
        <v/>
      </c>
      <c r="AM139" s="21" t="str">
        <f t="shared" si="227"/>
        <v/>
      </c>
      <c r="AN139" s="21" t="str">
        <f t="shared" si="193"/>
        <v/>
      </c>
      <c r="AO139" s="21" t="str">
        <f t="shared" si="228"/>
        <v/>
      </c>
      <c r="AP139" s="27"/>
      <c r="AQ139" t="str">
        <f t="shared" si="229"/>
        <v/>
      </c>
      <c r="AR139" s="20" t="str">
        <f t="shared" si="194"/>
        <v/>
      </c>
      <c r="AS139" s="21" t="str">
        <f t="shared" si="195"/>
        <v/>
      </c>
      <c r="AT139" s="21" t="str">
        <f t="shared" si="196"/>
        <v/>
      </c>
      <c r="AU139" s="21" t="str">
        <f t="shared" si="267"/>
        <v/>
      </c>
      <c r="AV139" s="27"/>
      <c r="AW139" t="str">
        <f t="shared" si="230"/>
        <v/>
      </c>
      <c r="AX139" t="str">
        <f t="shared" si="231"/>
        <v/>
      </c>
      <c r="AY139" t="str">
        <f t="shared" si="232"/>
        <v/>
      </c>
      <c r="AZ139" t="str">
        <f t="shared" si="233"/>
        <v/>
      </c>
      <c r="BA139" t="str">
        <f t="shared" si="268"/>
        <v/>
      </c>
      <c r="BB139" s="28"/>
      <c r="BC139" t="str">
        <f t="shared" si="234"/>
        <v/>
      </c>
      <c r="BD139" s="20" t="str">
        <f t="shared" si="197"/>
        <v/>
      </c>
      <c r="BE139" s="21" t="str">
        <f t="shared" si="235"/>
        <v/>
      </c>
      <c r="BF139" s="21" t="str">
        <f t="shared" si="236"/>
        <v/>
      </c>
      <c r="BG139" s="21" t="str">
        <f t="shared" si="237"/>
        <v/>
      </c>
      <c r="BH139" s="27"/>
      <c r="BI139" t="str">
        <f t="shared" si="238"/>
        <v/>
      </c>
      <c r="BJ139" t="str">
        <f t="shared" si="198"/>
        <v/>
      </c>
      <c r="BK139" t="str">
        <f t="shared" si="239"/>
        <v/>
      </c>
      <c r="BL139" t="str">
        <f t="shared" si="240"/>
        <v/>
      </c>
      <c r="BM139" t="str">
        <f t="shared" si="241"/>
        <v/>
      </c>
      <c r="BN139" s="28"/>
      <c r="BO139" t="str">
        <f t="shared" si="242"/>
        <v/>
      </c>
      <c r="BP139" s="20" t="str">
        <f t="shared" si="199"/>
        <v/>
      </c>
      <c r="BQ139" s="21" t="str">
        <f t="shared" si="243"/>
        <v/>
      </c>
      <c r="BR139" s="21" t="str">
        <f t="shared" si="244"/>
        <v/>
      </c>
      <c r="BS139" s="21" t="str">
        <f t="shared" si="245"/>
        <v/>
      </c>
      <c r="BT139" s="27"/>
      <c r="BU139" t="str">
        <f t="shared" si="246"/>
        <v/>
      </c>
      <c r="BV139" t="str">
        <f t="shared" si="200"/>
        <v/>
      </c>
      <c r="BW139" t="str">
        <f t="shared" si="247"/>
        <v/>
      </c>
      <c r="BX139" t="str">
        <f t="shared" si="248"/>
        <v/>
      </c>
      <c r="BY139" t="str">
        <f t="shared" si="249"/>
        <v/>
      </c>
      <c r="BZ139" s="28"/>
      <c r="CA139" t="str">
        <f t="shared" si="250"/>
        <v/>
      </c>
      <c r="CB139" s="20" t="str">
        <f t="shared" si="251"/>
        <v/>
      </c>
      <c r="CC139" s="21" t="str">
        <f t="shared" si="252"/>
        <v/>
      </c>
      <c r="CD139" s="21" t="str">
        <f t="shared" si="253"/>
        <v/>
      </c>
      <c r="CE139" s="21" t="str">
        <f t="shared" si="254"/>
        <v/>
      </c>
      <c r="CF139" s="27"/>
      <c r="CI139" s="3">
        <v>136</v>
      </c>
      <c r="CJ139" s="3" t="e">
        <f t="shared" si="201"/>
        <v>#NUM!</v>
      </c>
      <c r="CK139" s="3" t="e">
        <f t="shared" si="202"/>
        <v>#NUM!</v>
      </c>
      <c r="CL139" s="3" t="e">
        <f t="shared" si="203"/>
        <v>#NUM!</v>
      </c>
      <c r="CM139" s="3" t="e">
        <f>VLOOKUP(CJ139,Anmeldung!$A$5:$E$204,5,FALSE)</f>
        <v>#NUM!</v>
      </c>
      <c r="CO139" s="63" t="e">
        <f>VLOOKUP(CJ139,Anmeldung!$A$5:$E$204,5,FALSE)</f>
        <v>#NUM!</v>
      </c>
      <c r="CP139" s="3" t="e">
        <f t="shared" si="255"/>
        <v>#NUM!</v>
      </c>
      <c r="CQ139" s="64" t="str">
        <f t="shared" si="256"/>
        <v/>
      </c>
      <c r="CR139" s="65" t="str">
        <f t="shared" si="257"/>
        <v/>
      </c>
      <c r="CS139">
        <f t="shared" si="204"/>
        <v>136</v>
      </c>
      <c r="CT139" t="str">
        <f t="shared" si="258"/>
        <v/>
      </c>
      <c r="CU139" t="str">
        <f t="shared" si="259"/>
        <v/>
      </c>
      <c r="CV139" t="str">
        <f t="shared" si="269"/>
        <v/>
      </c>
      <c r="CW139" t="str">
        <f t="shared" si="260"/>
        <v/>
      </c>
      <c r="CZ139" s="3">
        <v>136</v>
      </c>
      <c r="DA139" s="3" t="str">
        <f t="shared" si="261"/>
        <v/>
      </c>
      <c r="DB139" s="3" t="str">
        <f t="shared" si="262"/>
        <v/>
      </c>
      <c r="DC139" s="3" t="str">
        <f t="shared" si="263"/>
        <v/>
      </c>
      <c r="DF139" s="3">
        <v>136</v>
      </c>
      <c r="DG139" s="3" t="str">
        <f t="shared" si="264"/>
        <v/>
      </c>
      <c r="DH139" s="3" t="str">
        <f t="shared" si="265"/>
        <v/>
      </c>
      <c r="DI139" s="3" t="str">
        <f t="shared" si="266"/>
        <v/>
      </c>
    </row>
    <row r="140" spans="1:113" x14ac:dyDescent="0.3">
      <c r="A140">
        <f t="shared" si="205"/>
        <v>0</v>
      </c>
      <c r="B140">
        <f t="shared" si="206"/>
        <v>0</v>
      </c>
      <c r="C140">
        <f t="shared" si="207"/>
        <v>0</v>
      </c>
      <c r="D140">
        <f t="shared" si="208"/>
        <v>0</v>
      </c>
      <c r="E140">
        <f t="shared" si="209"/>
        <v>0</v>
      </c>
      <c r="F140">
        <f t="shared" si="210"/>
        <v>0</v>
      </c>
      <c r="G140">
        <f t="shared" si="211"/>
        <v>0</v>
      </c>
      <c r="H140">
        <f t="shared" si="212"/>
        <v>0</v>
      </c>
      <c r="I140">
        <f t="shared" si="213"/>
        <v>0</v>
      </c>
      <c r="J140">
        <f t="shared" si="214"/>
        <v>0</v>
      </c>
      <c r="M140" s="3" t="str">
        <f t="shared" si="215"/>
        <v/>
      </c>
      <c r="N140" s="3" t="str">
        <f t="shared" si="216"/>
        <v/>
      </c>
      <c r="O140" s="3" t="str">
        <f t="shared" si="217"/>
        <v/>
      </c>
      <c r="P140" s="3" t="str">
        <f t="shared" si="218"/>
        <v/>
      </c>
      <c r="Q140" s="3" t="str">
        <f t="shared" si="219"/>
        <v/>
      </c>
      <c r="R140" s="3" t="str">
        <f t="shared" si="220"/>
        <v/>
      </c>
      <c r="S140" s="3" t="str">
        <f t="shared" si="221"/>
        <v/>
      </c>
      <c r="T140" s="3" t="str">
        <f t="shared" si="222"/>
        <v/>
      </c>
      <c r="U140" s="3" t="str">
        <f t="shared" si="223"/>
        <v/>
      </c>
      <c r="V140" s="3" t="str">
        <f t="shared" si="224"/>
        <v/>
      </c>
      <c r="Z140" s="20" t="str">
        <f>Qualifikation!AD141</f>
        <v/>
      </c>
      <c r="AA140" s="21" t="str">
        <f>Qualifikation!AE141</f>
        <v/>
      </c>
      <c r="AB140" s="21" t="str">
        <f>Qualifikation!AF141</f>
        <v/>
      </c>
      <c r="AC140" s="21" t="str">
        <f>Qualifikation!AG141</f>
        <v/>
      </c>
      <c r="AD140" s="27"/>
      <c r="AE140" t="str">
        <f>IFERROR(VLOOKUP(1000,$A140:Z140,26,FALSE),"")</f>
        <v/>
      </c>
      <c r="AF140" s="20" t="str">
        <f t="shared" si="190"/>
        <v/>
      </c>
      <c r="AG140" s="21" t="str">
        <f t="shared" si="225"/>
        <v/>
      </c>
      <c r="AH140" s="21" t="str">
        <f t="shared" si="191"/>
        <v/>
      </c>
      <c r="AI140" s="21" t="str">
        <f t="shared" si="226"/>
        <v/>
      </c>
      <c r="AJ140" s="27"/>
      <c r="AK140" t="str">
        <f>IFERROR(VLOOKUP(1000,$B140:AF140,31,FALSE),"")</f>
        <v/>
      </c>
      <c r="AL140" s="20" t="str">
        <f t="shared" si="192"/>
        <v/>
      </c>
      <c r="AM140" s="21" t="str">
        <f t="shared" si="227"/>
        <v/>
      </c>
      <c r="AN140" s="21" t="str">
        <f t="shared" si="193"/>
        <v/>
      </c>
      <c r="AO140" s="21" t="str">
        <f t="shared" si="228"/>
        <v/>
      </c>
      <c r="AP140" s="27"/>
      <c r="AQ140" t="str">
        <f t="shared" si="229"/>
        <v/>
      </c>
      <c r="AR140" s="20" t="str">
        <f t="shared" si="194"/>
        <v/>
      </c>
      <c r="AS140" s="21" t="str">
        <f t="shared" si="195"/>
        <v/>
      </c>
      <c r="AT140" s="21" t="str">
        <f t="shared" si="196"/>
        <v/>
      </c>
      <c r="AU140" s="21" t="str">
        <f t="shared" si="267"/>
        <v/>
      </c>
      <c r="AV140" s="27"/>
      <c r="AW140" t="str">
        <f t="shared" si="230"/>
        <v/>
      </c>
      <c r="AX140" t="str">
        <f t="shared" si="231"/>
        <v/>
      </c>
      <c r="AY140" t="str">
        <f t="shared" si="232"/>
        <v/>
      </c>
      <c r="AZ140" t="str">
        <f t="shared" si="233"/>
        <v/>
      </c>
      <c r="BA140" t="str">
        <f t="shared" si="268"/>
        <v/>
      </c>
      <c r="BB140" s="28"/>
      <c r="BC140" t="str">
        <f t="shared" si="234"/>
        <v/>
      </c>
      <c r="BD140" s="20" t="str">
        <f t="shared" si="197"/>
        <v/>
      </c>
      <c r="BE140" s="21" t="str">
        <f t="shared" si="235"/>
        <v/>
      </c>
      <c r="BF140" s="21" t="str">
        <f t="shared" si="236"/>
        <v/>
      </c>
      <c r="BG140" s="21" t="str">
        <f t="shared" si="237"/>
        <v/>
      </c>
      <c r="BH140" s="27"/>
      <c r="BI140" t="str">
        <f t="shared" si="238"/>
        <v/>
      </c>
      <c r="BJ140" t="str">
        <f t="shared" si="198"/>
        <v/>
      </c>
      <c r="BK140" t="str">
        <f t="shared" si="239"/>
        <v/>
      </c>
      <c r="BL140" t="str">
        <f t="shared" si="240"/>
        <v/>
      </c>
      <c r="BM140" t="str">
        <f t="shared" si="241"/>
        <v/>
      </c>
      <c r="BN140" s="28"/>
      <c r="BO140" t="str">
        <f t="shared" si="242"/>
        <v/>
      </c>
      <c r="BP140" s="20" t="str">
        <f t="shared" si="199"/>
        <v/>
      </c>
      <c r="BQ140" s="21" t="str">
        <f t="shared" si="243"/>
        <v/>
      </c>
      <c r="BR140" s="21" t="str">
        <f t="shared" si="244"/>
        <v/>
      </c>
      <c r="BS140" s="21" t="str">
        <f t="shared" si="245"/>
        <v/>
      </c>
      <c r="BT140" s="27"/>
      <c r="BU140" t="str">
        <f t="shared" si="246"/>
        <v/>
      </c>
      <c r="BV140" t="str">
        <f t="shared" si="200"/>
        <v/>
      </c>
      <c r="BW140" t="str">
        <f t="shared" si="247"/>
        <v/>
      </c>
      <c r="BX140" t="str">
        <f t="shared" si="248"/>
        <v/>
      </c>
      <c r="BY140" t="str">
        <f t="shared" si="249"/>
        <v/>
      </c>
      <c r="BZ140" s="28"/>
      <c r="CA140" t="str">
        <f t="shared" si="250"/>
        <v/>
      </c>
      <c r="CB140" s="20" t="str">
        <f t="shared" si="251"/>
        <v/>
      </c>
      <c r="CC140" s="21" t="str">
        <f t="shared" si="252"/>
        <v/>
      </c>
      <c r="CD140" s="21" t="str">
        <f t="shared" si="253"/>
        <v/>
      </c>
      <c r="CE140" s="21" t="str">
        <f t="shared" si="254"/>
        <v/>
      </c>
      <c r="CF140" s="27"/>
      <c r="CI140" s="3">
        <v>137</v>
      </c>
      <c r="CJ140" s="3" t="e">
        <f t="shared" si="201"/>
        <v>#NUM!</v>
      </c>
      <c r="CK140" s="3" t="e">
        <f t="shared" si="202"/>
        <v>#NUM!</v>
      </c>
      <c r="CL140" s="3" t="e">
        <f t="shared" si="203"/>
        <v>#NUM!</v>
      </c>
      <c r="CM140" s="3" t="e">
        <f>VLOOKUP(CJ140,Anmeldung!$A$5:$E$204,5,FALSE)</f>
        <v>#NUM!</v>
      </c>
      <c r="CO140" s="63" t="e">
        <f>VLOOKUP(CJ140,Anmeldung!$A$5:$E$204,5,FALSE)</f>
        <v>#NUM!</v>
      </c>
      <c r="CP140" s="3" t="e">
        <f t="shared" si="255"/>
        <v>#NUM!</v>
      </c>
      <c r="CQ140" s="64" t="str">
        <f t="shared" si="256"/>
        <v/>
      </c>
      <c r="CR140" s="65" t="str">
        <f t="shared" si="257"/>
        <v/>
      </c>
      <c r="CS140">
        <f t="shared" si="204"/>
        <v>137</v>
      </c>
      <c r="CT140" t="str">
        <f t="shared" si="258"/>
        <v/>
      </c>
      <c r="CU140" t="str">
        <f t="shared" si="259"/>
        <v/>
      </c>
      <c r="CV140" t="str">
        <f t="shared" si="269"/>
        <v/>
      </c>
      <c r="CW140" t="str">
        <f t="shared" si="260"/>
        <v/>
      </c>
      <c r="CZ140" s="3">
        <v>137</v>
      </c>
      <c r="DA140" s="3" t="str">
        <f t="shared" si="261"/>
        <v/>
      </c>
      <c r="DB140" s="3" t="str">
        <f t="shared" si="262"/>
        <v/>
      </c>
      <c r="DC140" s="3" t="str">
        <f t="shared" si="263"/>
        <v/>
      </c>
      <c r="DF140" s="3">
        <v>137</v>
      </c>
      <c r="DG140" s="3" t="str">
        <f t="shared" si="264"/>
        <v/>
      </c>
      <c r="DH140" s="3" t="str">
        <f t="shared" si="265"/>
        <v/>
      </c>
      <c r="DI140" s="3" t="str">
        <f t="shared" si="266"/>
        <v/>
      </c>
    </row>
    <row r="141" spans="1:113" x14ac:dyDescent="0.3">
      <c r="A141">
        <f t="shared" si="205"/>
        <v>0</v>
      </c>
      <c r="B141">
        <f t="shared" si="206"/>
        <v>0</v>
      </c>
      <c r="C141">
        <f t="shared" si="207"/>
        <v>0</v>
      </c>
      <c r="D141">
        <f t="shared" si="208"/>
        <v>0</v>
      </c>
      <c r="E141">
        <f t="shared" si="209"/>
        <v>0</v>
      </c>
      <c r="F141">
        <f t="shared" si="210"/>
        <v>0</v>
      </c>
      <c r="G141">
        <f t="shared" si="211"/>
        <v>0</v>
      </c>
      <c r="H141">
        <f t="shared" si="212"/>
        <v>0</v>
      </c>
      <c r="I141">
        <f t="shared" si="213"/>
        <v>0</v>
      </c>
      <c r="J141">
        <f t="shared" si="214"/>
        <v>0</v>
      </c>
      <c r="M141" s="3" t="str">
        <f t="shared" si="215"/>
        <v/>
      </c>
      <c r="N141" s="3" t="str">
        <f t="shared" si="216"/>
        <v/>
      </c>
      <c r="O141" s="3" t="str">
        <f t="shared" si="217"/>
        <v/>
      </c>
      <c r="P141" s="3" t="str">
        <f t="shared" si="218"/>
        <v/>
      </c>
      <c r="Q141" s="3" t="str">
        <f t="shared" si="219"/>
        <v/>
      </c>
      <c r="R141" s="3" t="str">
        <f t="shared" si="220"/>
        <v/>
      </c>
      <c r="S141" s="3" t="str">
        <f t="shared" si="221"/>
        <v/>
      </c>
      <c r="T141" s="3" t="str">
        <f t="shared" si="222"/>
        <v/>
      </c>
      <c r="U141" s="3" t="str">
        <f t="shared" si="223"/>
        <v/>
      </c>
      <c r="V141" s="3" t="str">
        <f t="shared" si="224"/>
        <v/>
      </c>
      <c r="Z141" s="20" t="str">
        <f>Qualifikation!AD142</f>
        <v/>
      </c>
      <c r="AA141" s="21" t="str">
        <f>Qualifikation!AE142</f>
        <v/>
      </c>
      <c r="AB141" s="21" t="str">
        <f>Qualifikation!AF142</f>
        <v/>
      </c>
      <c r="AC141" s="21" t="str">
        <f>Qualifikation!AG142</f>
        <v/>
      </c>
      <c r="AD141" s="27"/>
      <c r="AE141" t="str">
        <f>IFERROR(VLOOKUP(1000,$A141:Z141,26,FALSE),"")</f>
        <v/>
      </c>
      <c r="AF141" s="20" t="str">
        <f t="shared" si="190"/>
        <v/>
      </c>
      <c r="AG141" s="21" t="str">
        <f t="shared" si="225"/>
        <v/>
      </c>
      <c r="AH141" s="21" t="str">
        <f t="shared" si="191"/>
        <v/>
      </c>
      <c r="AI141" s="21" t="str">
        <f t="shared" si="226"/>
        <v/>
      </c>
      <c r="AJ141" s="27"/>
      <c r="AK141" t="str">
        <f>IFERROR(VLOOKUP(1000,$B141:AF141,31,FALSE),"")</f>
        <v/>
      </c>
      <c r="AL141" s="20" t="str">
        <f t="shared" si="192"/>
        <v/>
      </c>
      <c r="AM141" s="21" t="str">
        <f t="shared" si="227"/>
        <v/>
      </c>
      <c r="AN141" s="21" t="str">
        <f t="shared" si="193"/>
        <v/>
      </c>
      <c r="AO141" s="21" t="str">
        <f t="shared" si="228"/>
        <v/>
      </c>
      <c r="AP141" s="27"/>
      <c r="AQ141" t="str">
        <f t="shared" si="229"/>
        <v/>
      </c>
      <c r="AR141" s="20" t="str">
        <f t="shared" si="194"/>
        <v/>
      </c>
      <c r="AS141" s="21" t="str">
        <f t="shared" si="195"/>
        <v/>
      </c>
      <c r="AT141" s="21" t="str">
        <f t="shared" si="196"/>
        <v/>
      </c>
      <c r="AU141" s="21" t="str">
        <f t="shared" si="267"/>
        <v/>
      </c>
      <c r="AV141" s="27"/>
      <c r="AW141" t="str">
        <f t="shared" si="230"/>
        <v/>
      </c>
      <c r="AX141" t="str">
        <f t="shared" si="231"/>
        <v/>
      </c>
      <c r="AY141" t="str">
        <f t="shared" si="232"/>
        <v/>
      </c>
      <c r="AZ141" t="str">
        <f t="shared" si="233"/>
        <v/>
      </c>
      <c r="BA141" t="str">
        <f t="shared" si="268"/>
        <v/>
      </c>
      <c r="BB141" s="28"/>
      <c r="BC141" t="str">
        <f t="shared" si="234"/>
        <v/>
      </c>
      <c r="BD141" s="20" t="str">
        <f t="shared" si="197"/>
        <v/>
      </c>
      <c r="BE141" s="21" t="str">
        <f t="shared" si="235"/>
        <v/>
      </c>
      <c r="BF141" s="21" t="str">
        <f t="shared" si="236"/>
        <v/>
      </c>
      <c r="BG141" s="21" t="str">
        <f t="shared" si="237"/>
        <v/>
      </c>
      <c r="BH141" s="27"/>
      <c r="BI141" t="str">
        <f t="shared" si="238"/>
        <v/>
      </c>
      <c r="BJ141" t="str">
        <f t="shared" si="198"/>
        <v/>
      </c>
      <c r="BK141" t="str">
        <f t="shared" si="239"/>
        <v/>
      </c>
      <c r="BL141" t="str">
        <f t="shared" si="240"/>
        <v/>
      </c>
      <c r="BM141" t="str">
        <f t="shared" si="241"/>
        <v/>
      </c>
      <c r="BN141" s="28"/>
      <c r="BO141" t="str">
        <f t="shared" si="242"/>
        <v/>
      </c>
      <c r="BP141" s="20" t="str">
        <f t="shared" si="199"/>
        <v/>
      </c>
      <c r="BQ141" s="21" t="str">
        <f t="shared" si="243"/>
        <v/>
      </c>
      <c r="BR141" s="21" t="str">
        <f t="shared" si="244"/>
        <v/>
      </c>
      <c r="BS141" s="21" t="str">
        <f t="shared" si="245"/>
        <v/>
      </c>
      <c r="BT141" s="27"/>
      <c r="BU141" t="str">
        <f t="shared" si="246"/>
        <v/>
      </c>
      <c r="BV141" t="str">
        <f t="shared" si="200"/>
        <v/>
      </c>
      <c r="BW141" t="str">
        <f t="shared" si="247"/>
        <v/>
      </c>
      <c r="BX141" t="str">
        <f t="shared" si="248"/>
        <v/>
      </c>
      <c r="BY141" t="str">
        <f t="shared" si="249"/>
        <v/>
      </c>
      <c r="BZ141" s="28"/>
      <c r="CA141" t="str">
        <f t="shared" si="250"/>
        <v/>
      </c>
      <c r="CB141" s="20" t="str">
        <f t="shared" si="251"/>
        <v/>
      </c>
      <c r="CC141" s="21" t="str">
        <f t="shared" si="252"/>
        <v/>
      </c>
      <c r="CD141" s="21" t="str">
        <f t="shared" si="253"/>
        <v/>
      </c>
      <c r="CE141" s="21" t="str">
        <f t="shared" si="254"/>
        <v/>
      </c>
      <c r="CF141" s="27"/>
      <c r="CI141" s="3">
        <v>138</v>
      </c>
      <c r="CJ141" s="3" t="e">
        <f t="shared" si="201"/>
        <v>#NUM!</v>
      </c>
      <c r="CK141" s="3" t="e">
        <f t="shared" si="202"/>
        <v>#NUM!</v>
      </c>
      <c r="CL141" s="3" t="e">
        <f t="shared" si="203"/>
        <v>#NUM!</v>
      </c>
      <c r="CM141" s="3" t="e">
        <f>VLOOKUP(CJ141,Anmeldung!$A$5:$E$204,5,FALSE)</f>
        <v>#NUM!</v>
      </c>
      <c r="CO141" s="63" t="e">
        <f>VLOOKUP(CJ141,Anmeldung!$A$5:$E$204,5,FALSE)</f>
        <v>#NUM!</v>
      </c>
      <c r="CP141" s="3" t="e">
        <f t="shared" si="255"/>
        <v>#NUM!</v>
      </c>
      <c r="CQ141" s="64" t="str">
        <f t="shared" si="256"/>
        <v/>
      </c>
      <c r="CR141" s="65" t="str">
        <f t="shared" si="257"/>
        <v/>
      </c>
      <c r="CS141">
        <f t="shared" si="204"/>
        <v>138</v>
      </c>
      <c r="CT141" t="str">
        <f t="shared" si="258"/>
        <v/>
      </c>
      <c r="CU141" t="str">
        <f t="shared" si="259"/>
        <v/>
      </c>
      <c r="CV141" t="str">
        <f t="shared" si="269"/>
        <v/>
      </c>
      <c r="CW141" t="str">
        <f t="shared" si="260"/>
        <v/>
      </c>
      <c r="CZ141" s="3">
        <v>138</v>
      </c>
      <c r="DA141" s="3" t="str">
        <f t="shared" si="261"/>
        <v/>
      </c>
      <c r="DB141" s="3" t="str">
        <f t="shared" si="262"/>
        <v/>
      </c>
      <c r="DC141" s="3" t="str">
        <f t="shared" si="263"/>
        <v/>
      </c>
      <c r="DF141" s="3">
        <v>138</v>
      </c>
      <c r="DG141" s="3" t="str">
        <f t="shared" si="264"/>
        <v/>
      </c>
      <c r="DH141" s="3" t="str">
        <f t="shared" si="265"/>
        <v/>
      </c>
      <c r="DI141" s="3" t="str">
        <f t="shared" si="266"/>
        <v/>
      </c>
    </row>
    <row r="142" spans="1:113" x14ac:dyDescent="0.3">
      <c r="A142">
        <f t="shared" si="205"/>
        <v>0</v>
      </c>
      <c r="B142">
        <f t="shared" si="206"/>
        <v>0</v>
      </c>
      <c r="C142">
        <f t="shared" si="207"/>
        <v>0</v>
      </c>
      <c r="D142">
        <f t="shared" si="208"/>
        <v>0</v>
      </c>
      <c r="E142">
        <f t="shared" si="209"/>
        <v>0</v>
      </c>
      <c r="F142">
        <f t="shared" si="210"/>
        <v>0</v>
      </c>
      <c r="G142">
        <f t="shared" si="211"/>
        <v>0</v>
      </c>
      <c r="H142">
        <f t="shared" si="212"/>
        <v>0</v>
      </c>
      <c r="I142">
        <f t="shared" si="213"/>
        <v>0</v>
      </c>
      <c r="J142">
        <f t="shared" si="214"/>
        <v>0</v>
      </c>
      <c r="M142" s="3" t="str">
        <f t="shared" si="215"/>
        <v/>
      </c>
      <c r="N142" s="3" t="str">
        <f t="shared" si="216"/>
        <v/>
      </c>
      <c r="O142" s="3" t="str">
        <f t="shared" si="217"/>
        <v/>
      </c>
      <c r="P142" s="3" t="str">
        <f t="shared" si="218"/>
        <v/>
      </c>
      <c r="Q142" s="3" t="str">
        <f t="shared" si="219"/>
        <v/>
      </c>
      <c r="R142" s="3" t="str">
        <f t="shared" si="220"/>
        <v/>
      </c>
      <c r="S142" s="3" t="str">
        <f t="shared" si="221"/>
        <v/>
      </c>
      <c r="T142" s="3" t="str">
        <f t="shared" si="222"/>
        <v/>
      </c>
      <c r="U142" s="3" t="str">
        <f t="shared" si="223"/>
        <v/>
      </c>
      <c r="V142" s="3" t="str">
        <f t="shared" si="224"/>
        <v/>
      </c>
      <c r="Z142" s="20" t="str">
        <f>Qualifikation!AD143</f>
        <v/>
      </c>
      <c r="AA142" s="21" t="str">
        <f>Qualifikation!AE143</f>
        <v/>
      </c>
      <c r="AB142" s="21" t="str">
        <f>Qualifikation!AF143</f>
        <v/>
      </c>
      <c r="AC142" s="21" t="str">
        <f>Qualifikation!AG143</f>
        <v/>
      </c>
      <c r="AD142" s="27"/>
      <c r="AE142" t="str">
        <f>IFERROR(VLOOKUP(1000,$A142:Z142,26,FALSE),"")</f>
        <v/>
      </c>
      <c r="AF142" s="20" t="str">
        <f t="shared" si="190"/>
        <v/>
      </c>
      <c r="AG142" s="21" t="str">
        <f t="shared" si="225"/>
        <v/>
      </c>
      <c r="AH142" s="21" t="str">
        <f t="shared" si="191"/>
        <v/>
      </c>
      <c r="AI142" s="21" t="str">
        <f t="shared" si="226"/>
        <v/>
      </c>
      <c r="AJ142" s="27"/>
      <c r="AK142" t="str">
        <f>IFERROR(VLOOKUP(1000,$B142:AF142,31,FALSE),"")</f>
        <v/>
      </c>
      <c r="AL142" s="20" t="str">
        <f t="shared" si="192"/>
        <v/>
      </c>
      <c r="AM142" s="21" t="str">
        <f t="shared" si="227"/>
        <v/>
      </c>
      <c r="AN142" s="21" t="str">
        <f t="shared" si="193"/>
        <v/>
      </c>
      <c r="AO142" s="21" t="str">
        <f t="shared" si="228"/>
        <v/>
      </c>
      <c r="AP142" s="27"/>
      <c r="AQ142" t="str">
        <f t="shared" si="229"/>
        <v/>
      </c>
      <c r="AR142" s="20" t="str">
        <f t="shared" si="194"/>
        <v/>
      </c>
      <c r="AS142" s="21" t="str">
        <f t="shared" si="195"/>
        <v/>
      </c>
      <c r="AT142" s="21" t="str">
        <f t="shared" si="196"/>
        <v/>
      </c>
      <c r="AU142" s="21" t="str">
        <f t="shared" si="267"/>
        <v/>
      </c>
      <c r="AV142" s="27"/>
      <c r="AW142" t="str">
        <f t="shared" si="230"/>
        <v/>
      </c>
      <c r="AX142" t="str">
        <f t="shared" si="231"/>
        <v/>
      </c>
      <c r="AY142" t="str">
        <f t="shared" si="232"/>
        <v/>
      </c>
      <c r="AZ142" t="str">
        <f t="shared" si="233"/>
        <v/>
      </c>
      <c r="BA142" t="str">
        <f t="shared" si="268"/>
        <v/>
      </c>
      <c r="BB142" s="28"/>
      <c r="BC142" t="str">
        <f t="shared" si="234"/>
        <v/>
      </c>
      <c r="BD142" s="20" t="str">
        <f t="shared" si="197"/>
        <v/>
      </c>
      <c r="BE142" s="21" t="str">
        <f t="shared" si="235"/>
        <v/>
      </c>
      <c r="BF142" s="21" t="str">
        <f t="shared" si="236"/>
        <v/>
      </c>
      <c r="BG142" s="21" t="str">
        <f t="shared" si="237"/>
        <v/>
      </c>
      <c r="BH142" s="27"/>
      <c r="BI142" t="str">
        <f t="shared" si="238"/>
        <v/>
      </c>
      <c r="BJ142" t="str">
        <f t="shared" si="198"/>
        <v/>
      </c>
      <c r="BK142" t="str">
        <f t="shared" si="239"/>
        <v/>
      </c>
      <c r="BL142" t="str">
        <f t="shared" si="240"/>
        <v/>
      </c>
      <c r="BM142" t="str">
        <f t="shared" si="241"/>
        <v/>
      </c>
      <c r="BN142" s="28"/>
      <c r="BO142" t="str">
        <f t="shared" si="242"/>
        <v/>
      </c>
      <c r="BP142" s="20" t="str">
        <f t="shared" si="199"/>
        <v/>
      </c>
      <c r="BQ142" s="21" t="str">
        <f t="shared" si="243"/>
        <v/>
      </c>
      <c r="BR142" s="21" t="str">
        <f t="shared" si="244"/>
        <v/>
      </c>
      <c r="BS142" s="21" t="str">
        <f t="shared" si="245"/>
        <v/>
      </c>
      <c r="BT142" s="27"/>
      <c r="BU142" t="str">
        <f t="shared" si="246"/>
        <v/>
      </c>
      <c r="BV142" t="str">
        <f t="shared" si="200"/>
        <v/>
      </c>
      <c r="BW142" t="str">
        <f t="shared" si="247"/>
        <v/>
      </c>
      <c r="BX142" t="str">
        <f t="shared" si="248"/>
        <v/>
      </c>
      <c r="BY142" t="str">
        <f t="shared" si="249"/>
        <v/>
      </c>
      <c r="BZ142" s="28"/>
      <c r="CA142" t="str">
        <f t="shared" si="250"/>
        <v/>
      </c>
      <c r="CB142" s="20" t="str">
        <f t="shared" si="251"/>
        <v/>
      </c>
      <c r="CC142" s="21" t="str">
        <f t="shared" si="252"/>
        <v/>
      </c>
      <c r="CD142" s="21" t="str">
        <f t="shared" si="253"/>
        <v/>
      </c>
      <c r="CE142" s="21" t="str">
        <f t="shared" si="254"/>
        <v/>
      </c>
      <c r="CF142" s="27"/>
      <c r="CI142" s="3">
        <v>139</v>
      </c>
      <c r="CJ142" s="3" t="e">
        <f t="shared" si="201"/>
        <v>#NUM!</v>
      </c>
      <c r="CK142" s="3" t="e">
        <f t="shared" si="202"/>
        <v>#NUM!</v>
      </c>
      <c r="CL142" s="3" t="e">
        <f t="shared" si="203"/>
        <v>#NUM!</v>
      </c>
      <c r="CM142" s="3" t="e">
        <f>VLOOKUP(CJ142,Anmeldung!$A$5:$E$204,5,FALSE)</f>
        <v>#NUM!</v>
      </c>
      <c r="CO142" s="63" t="e">
        <f>VLOOKUP(CJ142,Anmeldung!$A$5:$E$204,5,FALSE)</f>
        <v>#NUM!</v>
      </c>
      <c r="CP142" s="3" t="e">
        <f t="shared" si="255"/>
        <v>#NUM!</v>
      </c>
      <c r="CQ142" s="64" t="str">
        <f t="shared" si="256"/>
        <v/>
      </c>
      <c r="CR142" s="65" t="str">
        <f t="shared" si="257"/>
        <v/>
      </c>
      <c r="CS142">
        <f t="shared" si="204"/>
        <v>139</v>
      </c>
      <c r="CT142" t="str">
        <f t="shared" si="258"/>
        <v/>
      </c>
      <c r="CU142" t="str">
        <f t="shared" si="259"/>
        <v/>
      </c>
      <c r="CV142" t="str">
        <f t="shared" si="269"/>
        <v/>
      </c>
      <c r="CW142" t="str">
        <f t="shared" si="260"/>
        <v/>
      </c>
      <c r="CZ142" s="3">
        <v>139</v>
      </c>
      <c r="DA142" s="3" t="str">
        <f t="shared" si="261"/>
        <v/>
      </c>
      <c r="DB142" s="3" t="str">
        <f t="shared" si="262"/>
        <v/>
      </c>
      <c r="DC142" s="3" t="str">
        <f t="shared" si="263"/>
        <v/>
      </c>
      <c r="DF142" s="3">
        <v>139</v>
      </c>
      <c r="DG142" s="3" t="str">
        <f t="shared" si="264"/>
        <v/>
      </c>
      <c r="DH142" s="3" t="str">
        <f t="shared" si="265"/>
        <v/>
      </c>
      <c r="DI142" s="3" t="str">
        <f t="shared" si="266"/>
        <v/>
      </c>
    </row>
    <row r="143" spans="1:113" x14ac:dyDescent="0.3">
      <c r="A143">
        <f t="shared" si="205"/>
        <v>0</v>
      </c>
      <c r="B143">
        <f t="shared" si="206"/>
        <v>0</v>
      </c>
      <c r="C143">
        <f t="shared" si="207"/>
        <v>0</v>
      </c>
      <c r="D143">
        <f t="shared" si="208"/>
        <v>0</v>
      </c>
      <c r="E143">
        <f t="shared" si="209"/>
        <v>0</v>
      </c>
      <c r="F143">
        <f t="shared" si="210"/>
        <v>0</v>
      </c>
      <c r="G143">
        <f t="shared" si="211"/>
        <v>0</v>
      </c>
      <c r="H143">
        <f t="shared" si="212"/>
        <v>0</v>
      </c>
      <c r="I143">
        <f t="shared" si="213"/>
        <v>0</v>
      </c>
      <c r="J143">
        <f t="shared" si="214"/>
        <v>0</v>
      </c>
      <c r="M143" s="3" t="str">
        <f t="shared" si="215"/>
        <v/>
      </c>
      <c r="N143" s="3" t="str">
        <f t="shared" si="216"/>
        <v/>
      </c>
      <c r="O143" s="3" t="str">
        <f t="shared" si="217"/>
        <v/>
      </c>
      <c r="P143" s="3" t="str">
        <f t="shared" si="218"/>
        <v/>
      </c>
      <c r="Q143" s="3" t="str">
        <f t="shared" si="219"/>
        <v/>
      </c>
      <c r="R143" s="3" t="str">
        <f t="shared" si="220"/>
        <v/>
      </c>
      <c r="S143" s="3" t="str">
        <f t="shared" si="221"/>
        <v/>
      </c>
      <c r="T143" s="3" t="str">
        <f t="shared" si="222"/>
        <v/>
      </c>
      <c r="U143" s="3" t="str">
        <f t="shared" si="223"/>
        <v/>
      </c>
      <c r="V143" s="3" t="str">
        <f t="shared" si="224"/>
        <v/>
      </c>
      <c r="Z143" s="20" t="str">
        <f>Qualifikation!AD144</f>
        <v/>
      </c>
      <c r="AA143" s="21" t="str">
        <f>Qualifikation!AE144</f>
        <v/>
      </c>
      <c r="AB143" s="21" t="str">
        <f>Qualifikation!AF144</f>
        <v/>
      </c>
      <c r="AC143" s="21" t="str">
        <f>Qualifikation!AG144</f>
        <v/>
      </c>
      <c r="AD143" s="27"/>
      <c r="AE143" t="str">
        <f>IFERROR(VLOOKUP(1000,$A143:Z143,26,FALSE),"")</f>
        <v/>
      </c>
      <c r="AF143" s="20" t="str">
        <f t="shared" si="190"/>
        <v/>
      </c>
      <c r="AG143" s="21" t="str">
        <f t="shared" si="225"/>
        <v/>
      </c>
      <c r="AH143" s="21" t="str">
        <f t="shared" si="191"/>
        <v/>
      </c>
      <c r="AI143" s="21" t="str">
        <f t="shared" si="226"/>
        <v/>
      </c>
      <c r="AJ143" s="27"/>
      <c r="AK143" t="str">
        <f>IFERROR(VLOOKUP(1000,$B143:AF143,31,FALSE),"")</f>
        <v/>
      </c>
      <c r="AL143" s="20" t="str">
        <f t="shared" si="192"/>
        <v/>
      </c>
      <c r="AM143" s="21" t="str">
        <f t="shared" si="227"/>
        <v/>
      </c>
      <c r="AN143" s="21" t="str">
        <f t="shared" si="193"/>
        <v/>
      </c>
      <c r="AO143" s="21" t="str">
        <f t="shared" si="228"/>
        <v/>
      </c>
      <c r="AP143" s="27"/>
      <c r="AQ143" t="str">
        <f t="shared" si="229"/>
        <v/>
      </c>
      <c r="AR143" s="20" t="str">
        <f t="shared" si="194"/>
        <v/>
      </c>
      <c r="AS143" s="21" t="str">
        <f t="shared" si="195"/>
        <v/>
      </c>
      <c r="AT143" s="21" t="str">
        <f t="shared" si="196"/>
        <v/>
      </c>
      <c r="AU143" s="21" t="str">
        <f t="shared" si="267"/>
        <v/>
      </c>
      <c r="AV143" s="27"/>
      <c r="AW143" t="str">
        <f t="shared" si="230"/>
        <v/>
      </c>
      <c r="AX143" t="str">
        <f t="shared" si="231"/>
        <v/>
      </c>
      <c r="AY143" t="str">
        <f t="shared" si="232"/>
        <v/>
      </c>
      <c r="AZ143" t="str">
        <f t="shared" si="233"/>
        <v/>
      </c>
      <c r="BA143" t="str">
        <f t="shared" si="268"/>
        <v/>
      </c>
      <c r="BB143" s="28"/>
      <c r="BC143" t="str">
        <f t="shared" si="234"/>
        <v/>
      </c>
      <c r="BD143" s="20" t="str">
        <f t="shared" si="197"/>
        <v/>
      </c>
      <c r="BE143" s="21" t="str">
        <f t="shared" si="235"/>
        <v/>
      </c>
      <c r="BF143" s="21" t="str">
        <f t="shared" si="236"/>
        <v/>
      </c>
      <c r="BG143" s="21" t="str">
        <f t="shared" si="237"/>
        <v/>
      </c>
      <c r="BH143" s="27"/>
      <c r="BI143" t="str">
        <f t="shared" si="238"/>
        <v/>
      </c>
      <c r="BJ143" t="str">
        <f t="shared" si="198"/>
        <v/>
      </c>
      <c r="BK143" t="str">
        <f t="shared" si="239"/>
        <v/>
      </c>
      <c r="BL143" t="str">
        <f t="shared" si="240"/>
        <v/>
      </c>
      <c r="BM143" t="str">
        <f t="shared" si="241"/>
        <v/>
      </c>
      <c r="BN143" s="28"/>
      <c r="BO143" t="str">
        <f t="shared" si="242"/>
        <v/>
      </c>
      <c r="BP143" s="20" t="str">
        <f t="shared" si="199"/>
        <v/>
      </c>
      <c r="BQ143" s="21" t="str">
        <f t="shared" si="243"/>
        <v/>
      </c>
      <c r="BR143" s="21" t="str">
        <f t="shared" si="244"/>
        <v/>
      </c>
      <c r="BS143" s="21" t="str">
        <f t="shared" si="245"/>
        <v/>
      </c>
      <c r="BT143" s="27"/>
      <c r="BU143" t="str">
        <f t="shared" si="246"/>
        <v/>
      </c>
      <c r="BV143" t="str">
        <f t="shared" si="200"/>
        <v/>
      </c>
      <c r="BW143" t="str">
        <f t="shared" si="247"/>
        <v/>
      </c>
      <c r="BX143" t="str">
        <f t="shared" si="248"/>
        <v/>
      </c>
      <c r="BY143" t="str">
        <f t="shared" si="249"/>
        <v/>
      </c>
      <c r="BZ143" s="28"/>
      <c r="CA143" t="str">
        <f t="shared" si="250"/>
        <v/>
      </c>
      <c r="CB143" s="20" t="str">
        <f t="shared" si="251"/>
        <v/>
      </c>
      <c r="CC143" s="21" t="str">
        <f t="shared" si="252"/>
        <v/>
      </c>
      <c r="CD143" s="21" t="str">
        <f t="shared" si="253"/>
        <v/>
      </c>
      <c r="CE143" s="21" t="str">
        <f t="shared" si="254"/>
        <v/>
      </c>
      <c r="CF143" s="27"/>
      <c r="CI143" s="3">
        <v>140</v>
      </c>
      <c r="CJ143" s="3" t="e">
        <f t="shared" si="201"/>
        <v>#NUM!</v>
      </c>
      <c r="CK143" s="3" t="e">
        <f t="shared" si="202"/>
        <v>#NUM!</v>
      </c>
      <c r="CL143" s="3" t="e">
        <f t="shared" si="203"/>
        <v>#NUM!</v>
      </c>
      <c r="CM143" s="3" t="e">
        <f>VLOOKUP(CJ143,Anmeldung!$A$5:$E$204,5,FALSE)</f>
        <v>#NUM!</v>
      </c>
      <c r="CO143" s="63" t="e">
        <f>VLOOKUP(CJ143,Anmeldung!$A$5:$E$204,5,FALSE)</f>
        <v>#NUM!</v>
      </c>
      <c r="CP143" s="3" t="e">
        <f t="shared" si="255"/>
        <v>#NUM!</v>
      </c>
      <c r="CQ143" s="64" t="str">
        <f t="shared" si="256"/>
        <v/>
      </c>
      <c r="CR143" s="65" t="str">
        <f t="shared" si="257"/>
        <v/>
      </c>
      <c r="CS143">
        <f t="shared" si="204"/>
        <v>140</v>
      </c>
      <c r="CT143" t="str">
        <f t="shared" si="258"/>
        <v/>
      </c>
      <c r="CU143" t="str">
        <f t="shared" si="259"/>
        <v/>
      </c>
      <c r="CV143" t="str">
        <f t="shared" si="269"/>
        <v/>
      </c>
      <c r="CW143" t="str">
        <f t="shared" si="260"/>
        <v/>
      </c>
      <c r="CZ143" s="3">
        <v>140</v>
      </c>
      <c r="DA143" s="3" t="str">
        <f t="shared" si="261"/>
        <v/>
      </c>
      <c r="DB143" s="3" t="str">
        <f t="shared" si="262"/>
        <v/>
      </c>
      <c r="DC143" s="3" t="str">
        <f t="shared" si="263"/>
        <v/>
      </c>
      <c r="DF143" s="3">
        <v>140</v>
      </c>
      <c r="DG143" s="3" t="str">
        <f t="shared" si="264"/>
        <v/>
      </c>
      <c r="DH143" s="3" t="str">
        <f t="shared" si="265"/>
        <v/>
      </c>
      <c r="DI143" s="3" t="str">
        <f t="shared" si="266"/>
        <v/>
      </c>
    </row>
    <row r="144" spans="1:113" x14ac:dyDescent="0.3">
      <c r="A144">
        <f t="shared" si="205"/>
        <v>0</v>
      </c>
      <c r="B144">
        <f t="shared" si="206"/>
        <v>0</v>
      </c>
      <c r="C144">
        <f t="shared" si="207"/>
        <v>0</v>
      </c>
      <c r="D144">
        <f t="shared" si="208"/>
        <v>0</v>
      </c>
      <c r="E144">
        <f t="shared" si="209"/>
        <v>0</v>
      </c>
      <c r="F144">
        <f t="shared" si="210"/>
        <v>0</v>
      </c>
      <c r="G144">
        <f t="shared" si="211"/>
        <v>0</v>
      </c>
      <c r="H144">
        <f t="shared" si="212"/>
        <v>0</v>
      </c>
      <c r="I144">
        <f t="shared" si="213"/>
        <v>0</v>
      </c>
      <c r="J144">
        <f t="shared" si="214"/>
        <v>0</v>
      </c>
      <c r="M144" s="3" t="str">
        <f t="shared" si="215"/>
        <v/>
      </c>
      <c r="N144" s="3" t="str">
        <f t="shared" si="216"/>
        <v/>
      </c>
      <c r="O144" s="3" t="str">
        <f t="shared" si="217"/>
        <v/>
      </c>
      <c r="P144" s="3" t="str">
        <f t="shared" si="218"/>
        <v/>
      </c>
      <c r="Q144" s="3" t="str">
        <f t="shared" si="219"/>
        <v/>
      </c>
      <c r="R144" s="3" t="str">
        <f t="shared" si="220"/>
        <v/>
      </c>
      <c r="S144" s="3" t="str">
        <f t="shared" si="221"/>
        <v/>
      </c>
      <c r="T144" s="3" t="str">
        <f t="shared" si="222"/>
        <v/>
      </c>
      <c r="U144" s="3" t="str">
        <f t="shared" si="223"/>
        <v/>
      </c>
      <c r="V144" s="3" t="str">
        <f t="shared" si="224"/>
        <v/>
      </c>
      <c r="Z144" s="20" t="str">
        <f>Qualifikation!AD145</f>
        <v/>
      </c>
      <c r="AA144" s="21" t="str">
        <f>Qualifikation!AE145</f>
        <v/>
      </c>
      <c r="AB144" s="21" t="str">
        <f>Qualifikation!AF145</f>
        <v/>
      </c>
      <c r="AC144" s="21" t="str">
        <f>Qualifikation!AG145</f>
        <v/>
      </c>
      <c r="AD144" s="27"/>
      <c r="AE144" t="str">
        <f>IFERROR(VLOOKUP(1000,$A144:Z144,26,FALSE),"")</f>
        <v/>
      </c>
      <c r="AF144" s="20" t="str">
        <f t="shared" si="190"/>
        <v/>
      </c>
      <c r="AG144" s="21" t="str">
        <f t="shared" si="225"/>
        <v/>
      </c>
      <c r="AH144" s="21" t="str">
        <f t="shared" si="191"/>
        <v/>
      </c>
      <c r="AI144" s="21" t="str">
        <f t="shared" si="226"/>
        <v/>
      </c>
      <c r="AJ144" s="27"/>
      <c r="AK144" t="str">
        <f>IFERROR(VLOOKUP(1000,$B144:AF144,31,FALSE),"")</f>
        <v/>
      </c>
      <c r="AL144" s="20" t="str">
        <f t="shared" si="192"/>
        <v/>
      </c>
      <c r="AM144" s="21" t="str">
        <f t="shared" si="227"/>
        <v/>
      </c>
      <c r="AN144" s="21" t="str">
        <f t="shared" si="193"/>
        <v/>
      </c>
      <c r="AO144" s="21" t="str">
        <f t="shared" si="228"/>
        <v/>
      </c>
      <c r="AP144" s="27"/>
      <c r="AQ144" t="str">
        <f t="shared" si="229"/>
        <v/>
      </c>
      <c r="AR144" s="20" t="str">
        <f t="shared" si="194"/>
        <v/>
      </c>
      <c r="AS144" s="21" t="str">
        <f t="shared" si="195"/>
        <v/>
      </c>
      <c r="AT144" s="21" t="str">
        <f t="shared" si="196"/>
        <v/>
      </c>
      <c r="AU144" s="21" t="str">
        <f t="shared" si="267"/>
        <v/>
      </c>
      <c r="AV144" s="27"/>
      <c r="AW144" t="str">
        <f t="shared" si="230"/>
        <v/>
      </c>
      <c r="AX144" t="str">
        <f t="shared" si="231"/>
        <v/>
      </c>
      <c r="AY144" t="str">
        <f t="shared" si="232"/>
        <v/>
      </c>
      <c r="AZ144" t="str">
        <f t="shared" si="233"/>
        <v/>
      </c>
      <c r="BA144" t="str">
        <f t="shared" si="268"/>
        <v/>
      </c>
      <c r="BB144" s="28"/>
      <c r="BC144" t="str">
        <f t="shared" si="234"/>
        <v/>
      </c>
      <c r="BD144" s="20" t="str">
        <f t="shared" si="197"/>
        <v/>
      </c>
      <c r="BE144" s="21" t="str">
        <f t="shared" si="235"/>
        <v/>
      </c>
      <c r="BF144" s="21" t="str">
        <f t="shared" si="236"/>
        <v/>
      </c>
      <c r="BG144" s="21" t="str">
        <f t="shared" si="237"/>
        <v/>
      </c>
      <c r="BH144" s="27"/>
      <c r="BI144" t="str">
        <f t="shared" si="238"/>
        <v/>
      </c>
      <c r="BJ144" t="str">
        <f t="shared" si="198"/>
        <v/>
      </c>
      <c r="BK144" t="str">
        <f t="shared" si="239"/>
        <v/>
      </c>
      <c r="BL144" t="str">
        <f t="shared" si="240"/>
        <v/>
      </c>
      <c r="BM144" t="str">
        <f t="shared" si="241"/>
        <v/>
      </c>
      <c r="BN144" s="28"/>
      <c r="BO144" t="str">
        <f t="shared" si="242"/>
        <v/>
      </c>
      <c r="BP144" s="20" t="str">
        <f t="shared" si="199"/>
        <v/>
      </c>
      <c r="BQ144" s="21" t="str">
        <f t="shared" si="243"/>
        <v/>
      </c>
      <c r="BR144" s="21" t="str">
        <f t="shared" si="244"/>
        <v/>
      </c>
      <c r="BS144" s="21" t="str">
        <f t="shared" si="245"/>
        <v/>
      </c>
      <c r="BT144" s="27"/>
      <c r="BU144" t="str">
        <f t="shared" si="246"/>
        <v/>
      </c>
      <c r="BV144" t="str">
        <f t="shared" si="200"/>
        <v/>
      </c>
      <c r="BW144" t="str">
        <f t="shared" si="247"/>
        <v/>
      </c>
      <c r="BX144" t="str">
        <f t="shared" si="248"/>
        <v/>
      </c>
      <c r="BY144" t="str">
        <f t="shared" si="249"/>
        <v/>
      </c>
      <c r="BZ144" s="28"/>
      <c r="CA144" t="str">
        <f t="shared" si="250"/>
        <v/>
      </c>
      <c r="CB144" s="20" t="str">
        <f t="shared" si="251"/>
        <v/>
      </c>
      <c r="CC144" s="21" t="str">
        <f t="shared" si="252"/>
        <v/>
      </c>
      <c r="CD144" s="21" t="str">
        <f t="shared" si="253"/>
        <v/>
      </c>
      <c r="CE144" s="21" t="str">
        <f t="shared" si="254"/>
        <v/>
      </c>
      <c r="CF144" s="27"/>
      <c r="CI144" s="3">
        <v>141</v>
      </c>
      <c r="CJ144" s="3" t="e">
        <f t="shared" si="201"/>
        <v>#NUM!</v>
      </c>
      <c r="CK144" s="3" t="e">
        <f t="shared" si="202"/>
        <v>#NUM!</v>
      </c>
      <c r="CL144" s="3" t="e">
        <f t="shared" si="203"/>
        <v>#NUM!</v>
      </c>
      <c r="CM144" s="3" t="e">
        <f>VLOOKUP(CJ144,Anmeldung!$A$5:$E$204,5,FALSE)</f>
        <v>#NUM!</v>
      </c>
      <c r="CO144" s="63" t="e">
        <f>VLOOKUP(CJ144,Anmeldung!$A$5:$E$204,5,FALSE)</f>
        <v>#NUM!</v>
      </c>
      <c r="CP144" s="3" t="e">
        <f t="shared" si="255"/>
        <v>#NUM!</v>
      </c>
      <c r="CQ144" s="64" t="str">
        <f t="shared" si="256"/>
        <v/>
      </c>
      <c r="CR144" s="65" t="str">
        <f t="shared" si="257"/>
        <v/>
      </c>
      <c r="CS144">
        <f t="shared" si="204"/>
        <v>141</v>
      </c>
      <c r="CT144" t="str">
        <f t="shared" si="258"/>
        <v/>
      </c>
      <c r="CU144" t="str">
        <f t="shared" si="259"/>
        <v/>
      </c>
      <c r="CV144" t="str">
        <f t="shared" si="269"/>
        <v/>
      </c>
      <c r="CW144" t="str">
        <f t="shared" si="260"/>
        <v/>
      </c>
      <c r="CZ144" s="3">
        <v>141</v>
      </c>
      <c r="DA144" s="3" t="str">
        <f t="shared" si="261"/>
        <v/>
      </c>
      <c r="DB144" s="3" t="str">
        <f t="shared" si="262"/>
        <v/>
      </c>
      <c r="DC144" s="3" t="str">
        <f t="shared" si="263"/>
        <v/>
      </c>
      <c r="DF144" s="3">
        <v>141</v>
      </c>
      <c r="DG144" s="3" t="str">
        <f t="shared" si="264"/>
        <v/>
      </c>
      <c r="DH144" s="3" t="str">
        <f t="shared" si="265"/>
        <v/>
      </c>
      <c r="DI144" s="3" t="str">
        <f t="shared" si="266"/>
        <v/>
      </c>
    </row>
    <row r="145" spans="1:113" x14ac:dyDescent="0.3">
      <c r="A145">
        <f t="shared" si="205"/>
        <v>0</v>
      </c>
      <c r="B145">
        <f t="shared" si="206"/>
        <v>0</v>
      </c>
      <c r="C145">
        <f t="shared" si="207"/>
        <v>0</v>
      </c>
      <c r="D145">
        <f t="shared" si="208"/>
        <v>0</v>
      </c>
      <c r="E145">
        <f t="shared" si="209"/>
        <v>0</v>
      </c>
      <c r="F145">
        <f t="shared" si="210"/>
        <v>0</v>
      </c>
      <c r="G145">
        <f t="shared" si="211"/>
        <v>0</v>
      </c>
      <c r="H145">
        <f t="shared" si="212"/>
        <v>0</v>
      </c>
      <c r="I145">
        <f t="shared" si="213"/>
        <v>0</v>
      </c>
      <c r="J145">
        <f t="shared" si="214"/>
        <v>0</v>
      </c>
      <c r="M145" s="3" t="str">
        <f t="shared" si="215"/>
        <v/>
      </c>
      <c r="N145" s="3" t="str">
        <f t="shared" si="216"/>
        <v/>
      </c>
      <c r="O145" s="3" t="str">
        <f t="shared" si="217"/>
        <v/>
      </c>
      <c r="P145" s="3" t="str">
        <f t="shared" si="218"/>
        <v/>
      </c>
      <c r="Q145" s="3" t="str">
        <f t="shared" si="219"/>
        <v/>
      </c>
      <c r="R145" s="3" t="str">
        <f t="shared" si="220"/>
        <v/>
      </c>
      <c r="S145" s="3" t="str">
        <f t="shared" si="221"/>
        <v/>
      </c>
      <c r="T145" s="3" t="str">
        <f t="shared" si="222"/>
        <v/>
      </c>
      <c r="U145" s="3" t="str">
        <f t="shared" si="223"/>
        <v/>
      </c>
      <c r="V145" s="3" t="str">
        <f t="shared" si="224"/>
        <v/>
      </c>
      <c r="Z145" s="20" t="str">
        <f>Qualifikation!AD146</f>
        <v/>
      </c>
      <c r="AA145" s="21" t="str">
        <f>Qualifikation!AE146</f>
        <v/>
      </c>
      <c r="AB145" s="21" t="str">
        <f>Qualifikation!AF146</f>
        <v/>
      </c>
      <c r="AC145" s="21" t="str">
        <f>Qualifikation!AG146</f>
        <v/>
      </c>
      <c r="AD145" s="27"/>
      <c r="AE145" t="str">
        <f>IFERROR(VLOOKUP(1000,$A145:Z145,26,FALSE),"")</f>
        <v/>
      </c>
      <c r="AF145" s="20" t="str">
        <f t="shared" si="190"/>
        <v/>
      </c>
      <c r="AG145" s="21" t="str">
        <f t="shared" si="225"/>
        <v/>
      </c>
      <c r="AH145" s="21" t="str">
        <f t="shared" si="191"/>
        <v/>
      </c>
      <c r="AI145" s="21" t="str">
        <f t="shared" si="226"/>
        <v/>
      </c>
      <c r="AJ145" s="27"/>
      <c r="AK145" t="str">
        <f>IFERROR(VLOOKUP(1000,$B145:AF145,31,FALSE),"")</f>
        <v/>
      </c>
      <c r="AL145" s="20" t="str">
        <f t="shared" si="192"/>
        <v/>
      </c>
      <c r="AM145" s="21" t="str">
        <f t="shared" si="227"/>
        <v/>
      </c>
      <c r="AN145" s="21" t="str">
        <f t="shared" si="193"/>
        <v/>
      </c>
      <c r="AO145" s="21" t="str">
        <f t="shared" si="228"/>
        <v/>
      </c>
      <c r="AP145" s="27"/>
      <c r="AQ145" t="str">
        <f t="shared" si="229"/>
        <v/>
      </c>
      <c r="AR145" s="20" t="str">
        <f t="shared" si="194"/>
        <v/>
      </c>
      <c r="AS145" s="21" t="str">
        <f t="shared" si="195"/>
        <v/>
      </c>
      <c r="AT145" s="21" t="str">
        <f t="shared" si="196"/>
        <v/>
      </c>
      <c r="AU145" s="21" t="str">
        <f t="shared" si="267"/>
        <v/>
      </c>
      <c r="AV145" s="27"/>
      <c r="AW145" t="str">
        <f t="shared" si="230"/>
        <v/>
      </c>
      <c r="AX145" t="str">
        <f t="shared" si="231"/>
        <v/>
      </c>
      <c r="AY145" t="str">
        <f t="shared" si="232"/>
        <v/>
      </c>
      <c r="AZ145" t="str">
        <f t="shared" si="233"/>
        <v/>
      </c>
      <c r="BA145" t="str">
        <f t="shared" si="268"/>
        <v/>
      </c>
      <c r="BB145" s="28"/>
      <c r="BC145" t="str">
        <f t="shared" si="234"/>
        <v/>
      </c>
      <c r="BD145" s="20" t="str">
        <f t="shared" si="197"/>
        <v/>
      </c>
      <c r="BE145" s="21" t="str">
        <f t="shared" si="235"/>
        <v/>
      </c>
      <c r="BF145" s="21" t="str">
        <f t="shared" si="236"/>
        <v/>
      </c>
      <c r="BG145" s="21" t="str">
        <f t="shared" si="237"/>
        <v/>
      </c>
      <c r="BH145" s="27"/>
      <c r="BI145" t="str">
        <f t="shared" si="238"/>
        <v/>
      </c>
      <c r="BJ145" t="str">
        <f t="shared" si="198"/>
        <v/>
      </c>
      <c r="BK145" t="str">
        <f t="shared" si="239"/>
        <v/>
      </c>
      <c r="BL145" t="str">
        <f t="shared" si="240"/>
        <v/>
      </c>
      <c r="BM145" t="str">
        <f t="shared" si="241"/>
        <v/>
      </c>
      <c r="BN145" s="28"/>
      <c r="BO145" t="str">
        <f t="shared" si="242"/>
        <v/>
      </c>
      <c r="BP145" s="20" t="str">
        <f t="shared" si="199"/>
        <v/>
      </c>
      <c r="BQ145" s="21" t="str">
        <f t="shared" si="243"/>
        <v/>
      </c>
      <c r="BR145" s="21" t="str">
        <f t="shared" si="244"/>
        <v/>
      </c>
      <c r="BS145" s="21" t="str">
        <f t="shared" si="245"/>
        <v/>
      </c>
      <c r="BT145" s="27"/>
      <c r="BU145" t="str">
        <f t="shared" si="246"/>
        <v/>
      </c>
      <c r="BV145" t="str">
        <f t="shared" si="200"/>
        <v/>
      </c>
      <c r="BW145" t="str">
        <f t="shared" si="247"/>
        <v/>
      </c>
      <c r="BX145" t="str">
        <f t="shared" si="248"/>
        <v/>
      </c>
      <c r="BY145" t="str">
        <f t="shared" si="249"/>
        <v/>
      </c>
      <c r="BZ145" s="28"/>
      <c r="CA145" t="str">
        <f t="shared" si="250"/>
        <v/>
      </c>
      <c r="CB145" s="20" t="str">
        <f t="shared" si="251"/>
        <v/>
      </c>
      <c r="CC145" s="21" t="str">
        <f t="shared" si="252"/>
        <v/>
      </c>
      <c r="CD145" s="21" t="str">
        <f t="shared" si="253"/>
        <v/>
      </c>
      <c r="CE145" s="21" t="str">
        <f t="shared" si="254"/>
        <v/>
      </c>
      <c r="CF145" s="27"/>
      <c r="CI145" s="3">
        <v>142</v>
      </c>
      <c r="CJ145" s="3" t="e">
        <f t="shared" si="201"/>
        <v>#NUM!</v>
      </c>
      <c r="CK145" s="3" t="e">
        <f t="shared" si="202"/>
        <v>#NUM!</v>
      </c>
      <c r="CL145" s="3" t="e">
        <f t="shared" si="203"/>
        <v>#NUM!</v>
      </c>
      <c r="CM145" s="3" t="e">
        <f>VLOOKUP(CJ145,Anmeldung!$A$5:$E$204,5,FALSE)</f>
        <v>#NUM!</v>
      </c>
      <c r="CO145" s="63" t="e">
        <f>VLOOKUP(CJ145,Anmeldung!$A$5:$E$204,5,FALSE)</f>
        <v>#NUM!</v>
      </c>
      <c r="CP145" s="3" t="e">
        <f t="shared" si="255"/>
        <v>#NUM!</v>
      </c>
      <c r="CQ145" s="64" t="str">
        <f t="shared" si="256"/>
        <v/>
      </c>
      <c r="CR145" s="65" t="str">
        <f t="shared" si="257"/>
        <v/>
      </c>
      <c r="CS145">
        <f t="shared" si="204"/>
        <v>142</v>
      </c>
      <c r="CT145" t="str">
        <f t="shared" si="258"/>
        <v/>
      </c>
      <c r="CU145" t="str">
        <f t="shared" si="259"/>
        <v/>
      </c>
      <c r="CV145" t="str">
        <f t="shared" si="269"/>
        <v/>
      </c>
      <c r="CW145" t="str">
        <f t="shared" si="260"/>
        <v/>
      </c>
      <c r="CZ145" s="3">
        <v>142</v>
      </c>
      <c r="DA145" s="3" t="str">
        <f t="shared" si="261"/>
        <v/>
      </c>
      <c r="DB145" s="3" t="str">
        <f t="shared" si="262"/>
        <v/>
      </c>
      <c r="DC145" s="3" t="str">
        <f t="shared" si="263"/>
        <v/>
      </c>
      <c r="DF145" s="3">
        <v>142</v>
      </c>
      <c r="DG145" s="3" t="str">
        <f t="shared" si="264"/>
        <v/>
      </c>
      <c r="DH145" s="3" t="str">
        <f t="shared" si="265"/>
        <v/>
      </c>
      <c r="DI145" s="3" t="str">
        <f t="shared" si="266"/>
        <v/>
      </c>
    </row>
    <row r="146" spans="1:113" x14ac:dyDescent="0.3">
      <c r="A146">
        <f t="shared" si="205"/>
        <v>0</v>
      </c>
      <c r="B146">
        <f t="shared" si="206"/>
        <v>0</v>
      </c>
      <c r="C146">
        <f t="shared" si="207"/>
        <v>0</v>
      </c>
      <c r="D146">
        <f t="shared" si="208"/>
        <v>0</v>
      </c>
      <c r="E146">
        <f t="shared" si="209"/>
        <v>0</v>
      </c>
      <c r="F146">
        <f t="shared" si="210"/>
        <v>0</v>
      </c>
      <c r="G146">
        <f t="shared" si="211"/>
        <v>0</v>
      </c>
      <c r="H146">
        <f t="shared" si="212"/>
        <v>0</v>
      </c>
      <c r="I146">
        <f t="shared" si="213"/>
        <v>0</v>
      </c>
      <c r="J146">
        <f t="shared" si="214"/>
        <v>0</v>
      </c>
      <c r="M146" s="3" t="str">
        <f t="shared" si="215"/>
        <v/>
      </c>
      <c r="N146" s="3" t="str">
        <f t="shared" si="216"/>
        <v/>
      </c>
      <c r="O146" s="3" t="str">
        <f t="shared" si="217"/>
        <v/>
      </c>
      <c r="P146" s="3" t="str">
        <f t="shared" si="218"/>
        <v/>
      </c>
      <c r="Q146" s="3" t="str">
        <f t="shared" si="219"/>
        <v/>
      </c>
      <c r="R146" s="3" t="str">
        <f t="shared" si="220"/>
        <v/>
      </c>
      <c r="S146" s="3" t="str">
        <f t="shared" si="221"/>
        <v/>
      </c>
      <c r="T146" s="3" t="str">
        <f t="shared" si="222"/>
        <v/>
      </c>
      <c r="U146" s="3" t="str">
        <f t="shared" si="223"/>
        <v/>
      </c>
      <c r="V146" s="3" t="str">
        <f t="shared" si="224"/>
        <v/>
      </c>
      <c r="Z146" s="20" t="str">
        <f>Qualifikation!AD147</f>
        <v/>
      </c>
      <c r="AA146" s="21" t="str">
        <f>Qualifikation!AE147</f>
        <v/>
      </c>
      <c r="AB146" s="21" t="str">
        <f>Qualifikation!AF147</f>
        <v/>
      </c>
      <c r="AC146" s="21" t="str">
        <f>Qualifikation!AG147</f>
        <v/>
      </c>
      <c r="AD146" s="27"/>
      <c r="AE146" t="str">
        <f>IFERROR(VLOOKUP(1000,$A146:Z146,26,FALSE),"")</f>
        <v/>
      </c>
      <c r="AF146" s="20" t="str">
        <f t="shared" si="190"/>
        <v/>
      </c>
      <c r="AG146" s="21" t="str">
        <f t="shared" si="225"/>
        <v/>
      </c>
      <c r="AH146" s="21" t="str">
        <f t="shared" si="191"/>
        <v/>
      </c>
      <c r="AI146" s="21" t="str">
        <f t="shared" si="226"/>
        <v/>
      </c>
      <c r="AJ146" s="27"/>
      <c r="AK146" t="str">
        <f>IFERROR(VLOOKUP(1000,$B146:AF146,31,FALSE),"")</f>
        <v/>
      </c>
      <c r="AL146" s="20" t="str">
        <f t="shared" si="192"/>
        <v/>
      </c>
      <c r="AM146" s="21" t="str">
        <f t="shared" si="227"/>
        <v/>
      </c>
      <c r="AN146" s="21" t="str">
        <f t="shared" si="193"/>
        <v/>
      </c>
      <c r="AO146" s="21" t="str">
        <f t="shared" si="228"/>
        <v/>
      </c>
      <c r="AP146" s="27"/>
      <c r="AQ146" t="str">
        <f t="shared" si="229"/>
        <v/>
      </c>
      <c r="AR146" s="20" t="str">
        <f t="shared" si="194"/>
        <v/>
      </c>
      <c r="AS146" s="21" t="str">
        <f t="shared" si="195"/>
        <v/>
      </c>
      <c r="AT146" s="21" t="str">
        <f t="shared" si="196"/>
        <v/>
      </c>
      <c r="AU146" s="21" t="str">
        <f t="shared" si="267"/>
        <v/>
      </c>
      <c r="AV146" s="27"/>
      <c r="AW146" t="str">
        <f t="shared" si="230"/>
        <v/>
      </c>
      <c r="AX146" t="str">
        <f t="shared" si="231"/>
        <v/>
      </c>
      <c r="AY146" t="str">
        <f t="shared" si="232"/>
        <v/>
      </c>
      <c r="AZ146" t="str">
        <f t="shared" si="233"/>
        <v/>
      </c>
      <c r="BA146" t="str">
        <f t="shared" si="268"/>
        <v/>
      </c>
      <c r="BB146" s="28"/>
      <c r="BC146" t="str">
        <f t="shared" si="234"/>
        <v/>
      </c>
      <c r="BD146" s="20" t="str">
        <f t="shared" si="197"/>
        <v/>
      </c>
      <c r="BE146" s="21" t="str">
        <f t="shared" si="235"/>
        <v/>
      </c>
      <c r="BF146" s="21" t="str">
        <f t="shared" si="236"/>
        <v/>
      </c>
      <c r="BG146" s="21" t="str">
        <f t="shared" si="237"/>
        <v/>
      </c>
      <c r="BH146" s="27"/>
      <c r="BI146" t="str">
        <f t="shared" si="238"/>
        <v/>
      </c>
      <c r="BJ146" t="str">
        <f t="shared" si="198"/>
        <v/>
      </c>
      <c r="BK146" t="str">
        <f t="shared" si="239"/>
        <v/>
      </c>
      <c r="BL146" t="str">
        <f t="shared" si="240"/>
        <v/>
      </c>
      <c r="BM146" t="str">
        <f t="shared" si="241"/>
        <v/>
      </c>
      <c r="BN146" s="28"/>
      <c r="BO146" t="str">
        <f t="shared" si="242"/>
        <v/>
      </c>
      <c r="BP146" s="20" t="str">
        <f t="shared" si="199"/>
        <v/>
      </c>
      <c r="BQ146" s="21" t="str">
        <f t="shared" si="243"/>
        <v/>
      </c>
      <c r="BR146" s="21" t="str">
        <f t="shared" si="244"/>
        <v/>
      </c>
      <c r="BS146" s="21" t="str">
        <f t="shared" si="245"/>
        <v/>
      </c>
      <c r="BT146" s="27"/>
      <c r="BU146" t="str">
        <f t="shared" si="246"/>
        <v/>
      </c>
      <c r="BV146" t="str">
        <f t="shared" si="200"/>
        <v/>
      </c>
      <c r="BW146" t="str">
        <f t="shared" si="247"/>
        <v/>
      </c>
      <c r="BX146" t="str">
        <f t="shared" si="248"/>
        <v/>
      </c>
      <c r="BY146" t="str">
        <f t="shared" si="249"/>
        <v/>
      </c>
      <c r="BZ146" s="28"/>
      <c r="CA146" t="str">
        <f t="shared" si="250"/>
        <v/>
      </c>
      <c r="CB146" s="20" t="str">
        <f t="shared" si="251"/>
        <v/>
      </c>
      <c r="CC146" s="21" t="str">
        <f t="shared" si="252"/>
        <v/>
      </c>
      <c r="CD146" s="21" t="str">
        <f t="shared" si="253"/>
        <v/>
      </c>
      <c r="CE146" s="21" t="str">
        <f t="shared" si="254"/>
        <v/>
      </c>
      <c r="CF146" s="27"/>
      <c r="CI146" s="3">
        <v>143</v>
      </c>
      <c r="CJ146" s="3" t="e">
        <f t="shared" si="201"/>
        <v>#NUM!</v>
      </c>
      <c r="CK146" s="3" t="e">
        <f t="shared" si="202"/>
        <v>#NUM!</v>
      </c>
      <c r="CL146" s="3" t="e">
        <f t="shared" si="203"/>
        <v>#NUM!</v>
      </c>
      <c r="CM146" s="3" t="e">
        <f>VLOOKUP(CJ146,Anmeldung!$A$5:$E$204,5,FALSE)</f>
        <v>#NUM!</v>
      </c>
      <c r="CO146" s="63" t="e">
        <f>VLOOKUP(CJ146,Anmeldung!$A$5:$E$204,5,FALSE)</f>
        <v>#NUM!</v>
      </c>
      <c r="CP146" s="3" t="e">
        <f t="shared" si="255"/>
        <v>#NUM!</v>
      </c>
      <c r="CQ146" s="64" t="str">
        <f t="shared" si="256"/>
        <v/>
      </c>
      <c r="CR146" s="65" t="str">
        <f t="shared" si="257"/>
        <v/>
      </c>
      <c r="CS146">
        <f t="shared" si="204"/>
        <v>143</v>
      </c>
      <c r="CT146" t="str">
        <f t="shared" si="258"/>
        <v/>
      </c>
      <c r="CU146" t="str">
        <f t="shared" si="259"/>
        <v/>
      </c>
      <c r="CV146" t="str">
        <f t="shared" si="269"/>
        <v/>
      </c>
      <c r="CW146" t="str">
        <f t="shared" si="260"/>
        <v/>
      </c>
      <c r="CZ146" s="3">
        <v>143</v>
      </c>
      <c r="DA146" s="3" t="str">
        <f t="shared" si="261"/>
        <v/>
      </c>
      <c r="DB146" s="3" t="str">
        <f t="shared" si="262"/>
        <v/>
      </c>
      <c r="DC146" s="3" t="str">
        <f t="shared" si="263"/>
        <v/>
      </c>
      <c r="DF146" s="3">
        <v>143</v>
      </c>
      <c r="DG146" s="3" t="str">
        <f t="shared" si="264"/>
        <v/>
      </c>
      <c r="DH146" s="3" t="str">
        <f t="shared" si="265"/>
        <v/>
      </c>
      <c r="DI146" s="3" t="str">
        <f t="shared" si="266"/>
        <v/>
      </c>
    </row>
    <row r="147" spans="1:113" x14ac:dyDescent="0.3">
      <c r="A147">
        <f t="shared" si="205"/>
        <v>0</v>
      </c>
      <c r="B147">
        <f t="shared" si="206"/>
        <v>0</v>
      </c>
      <c r="C147">
        <f t="shared" si="207"/>
        <v>0</v>
      </c>
      <c r="D147">
        <f t="shared" si="208"/>
        <v>0</v>
      </c>
      <c r="E147">
        <f t="shared" si="209"/>
        <v>0</v>
      </c>
      <c r="F147">
        <f t="shared" si="210"/>
        <v>0</v>
      </c>
      <c r="G147">
        <f t="shared" si="211"/>
        <v>0</v>
      </c>
      <c r="H147">
        <f t="shared" si="212"/>
        <v>0</v>
      </c>
      <c r="I147">
        <f t="shared" si="213"/>
        <v>0</v>
      </c>
      <c r="J147">
        <f t="shared" si="214"/>
        <v>0</v>
      </c>
      <c r="M147" s="3" t="str">
        <f t="shared" si="215"/>
        <v/>
      </c>
      <c r="N147" s="3" t="str">
        <f t="shared" si="216"/>
        <v/>
      </c>
      <c r="O147" s="3" t="str">
        <f t="shared" si="217"/>
        <v/>
      </c>
      <c r="P147" s="3" t="str">
        <f t="shared" si="218"/>
        <v/>
      </c>
      <c r="Q147" s="3" t="str">
        <f t="shared" si="219"/>
        <v/>
      </c>
      <c r="R147" s="3" t="str">
        <f t="shared" si="220"/>
        <v/>
      </c>
      <c r="S147" s="3" t="str">
        <f t="shared" si="221"/>
        <v/>
      </c>
      <c r="T147" s="3" t="str">
        <f t="shared" si="222"/>
        <v/>
      </c>
      <c r="U147" s="3" t="str">
        <f t="shared" si="223"/>
        <v/>
      </c>
      <c r="V147" s="3" t="str">
        <f t="shared" si="224"/>
        <v/>
      </c>
      <c r="Z147" s="20" t="str">
        <f>Qualifikation!AD148</f>
        <v/>
      </c>
      <c r="AA147" s="21" t="str">
        <f>Qualifikation!AE148</f>
        <v/>
      </c>
      <c r="AB147" s="21" t="str">
        <f>Qualifikation!AF148</f>
        <v/>
      </c>
      <c r="AC147" s="21" t="str">
        <f>Qualifikation!AG148</f>
        <v/>
      </c>
      <c r="AD147" s="27"/>
      <c r="AE147" t="str">
        <f>IFERROR(VLOOKUP(1000,$A147:Z147,26,FALSE),"")</f>
        <v/>
      </c>
      <c r="AF147" s="20" t="str">
        <f t="shared" si="190"/>
        <v/>
      </c>
      <c r="AG147" s="21" t="str">
        <f t="shared" si="225"/>
        <v/>
      </c>
      <c r="AH147" s="21" t="str">
        <f t="shared" si="191"/>
        <v/>
      </c>
      <c r="AI147" s="21" t="str">
        <f t="shared" si="226"/>
        <v/>
      </c>
      <c r="AJ147" s="27"/>
      <c r="AK147" t="str">
        <f>IFERROR(VLOOKUP(1000,$B147:AF147,31,FALSE),"")</f>
        <v/>
      </c>
      <c r="AL147" s="20" t="str">
        <f t="shared" si="192"/>
        <v/>
      </c>
      <c r="AM147" s="21" t="str">
        <f t="shared" si="227"/>
        <v/>
      </c>
      <c r="AN147" s="21" t="str">
        <f t="shared" si="193"/>
        <v/>
      </c>
      <c r="AO147" s="21" t="str">
        <f t="shared" si="228"/>
        <v/>
      </c>
      <c r="AP147" s="27"/>
      <c r="AQ147" t="str">
        <f t="shared" si="229"/>
        <v/>
      </c>
      <c r="AR147" s="20" t="str">
        <f t="shared" si="194"/>
        <v/>
      </c>
      <c r="AS147" s="21" t="str">
        <f t="shared" si="195"/>
        <v/>
      </c>
      <c r="AT147" s="21" t="str">
        <f t="shared" si="196"/>
        <v/>
      </c>
      <c r="AU147" s="21" t="str">
        <f t="shared" si="267"/>
        <v/>
      </c>
      <c r="AV147" s="27"/>
      <c r="AW147" t="str">
        <f t="shared" si="230"/>
        <v/>
      </c>
      <c r="AX147" t="str">
        <f t="shared" si="231"/>
        <v/>
      </c>
      <c r="AY147" t="str">
        <f t="shared" si="232"/>
        <v/>
      </c>
      <c r="AZ147" t="str">
        <f t="shared" si="233"/>
        <v/>
      </c>
      <c r="BA147" t="str">
        <f t="shared" si="268"/>
        <v/>
      </c>
      <c r="BB147" s="28"/>
      <c r="BC147" t="str">
        <f t="shared" si="234"/>
        <v/>
      </c>
      <c r="BD147" s="20" t="str">
        <f t="shared" si="197"/>
        <v/>
      </c>
      <c r="BE147" s="21" t="str">
        <f t="shared" si="235"/>
        <v/>
      </c>
      <c r="BF147" s="21" t="str">
        <f t="shared" si="236"/>
        <v/>
      </c>
      <c r="BG147" s="21" t="str">
        <f t="shared" si="237"/>
        <v/>
      </c>
      <c r="BH147" s="27"/>
      <c r="BI147" t="str">
        <f t="shared" si="238"/>
        <v/>
      </c>
      <c r="BJ147" t="str">
        <f t="shared" si="198"/>
        <v/>
      </c>
      <c r="BK147" t="str">
        <f t="shared" si="239"/>
        <v/>
      </c>
      <c r="BL147" t="str">
        <f t="shared" si="240"/>
        <v/>
      </c>
      <c r="BM147" t="str">
        <f t="shared" si="241"/>
        <v/>
      </c>
      <c r="BN147" s="28"/>
      <c r="BO147" t="str">
        <f t="shared" si="242"/>
        <v/>
      </c>
      <c r="BP147" s="20" t="str">
        <f t="shared" si="199"/>
        <v/>
      </c>
      <c r="BQ147" s="21" t="str">
        <f t="shared" si="243"/>
        <v/>
      </c>
      <c r="BR147" s="21" t="str">
        <f t="shared" si="244"/>
        <v/>
      </c>
      <c r="BS147" s="21" t="str">
        <f t="shared" si="245"/>
        <v/>
      </c>
      <c r="BT147" s="27"/>
      <c r="BU147" t="str">
        <f t="shared" si="246"/>
        <v/>
      </c>
      <c r="BV147" t="str">
        <f t="shared" si="200"/>
        <v/>
      </c>
      <c r="BW147" t="str">
        <f t="shared" si="247"/>
        <v/>
      </c>
      <c r="BX147" t="str">
        <f t="shared" si="248"/>
        <v/>
      </c>
      <c r="BY147" t="str">
        <f t="shared" si="249"/>
        <v/>
      </c>
      <c r="BZ147" s="28"/>
      <c r="CA147" t="str">
        <f t="shared" si="250"/>
        <v/>
      </c>
      <c r="CB147" s="20" t="str">
        <f t="shared" si="251"/>
        <v/>
      </c>
      <c r="CC147" s="21" t="str">
        <f t="shared" si="252"/>
        <v/>
      </c>
      <c r="CD147" s="21" t="str">
        <f t="shared" si="253"/>
        <v/>
      </c>
      <c r="CE147" s="21" t="str">
        <f t="shared" si="254"/>
        <v/>
      </c>
      <c r="CF147" s="27"/>
      <c r="CI147" s="3">
        <v>144</v>
      </c>
      <c r="CJ147" s="3" t="e">
        <f t="shared" si="201"/>
        <v>#NUM!</v>
      </c>
      <c r="CK147" s="3" t="e">
        <f t="shared" si="202"/>
        <v>#NUM!</v>
      </c>
      <c r="CL147" s="3" t="e">
        <f t="shared" si="203"/>
        <v>#NUM!</v>
      </c>
      <c r="CM147" s="3" t="e">
        <f>VLOOKUP(CJ147,Anmeldung!$A$5:$E$204,5,FALSE)</f>
        <v>#NUM!</v>
      </c>
      <c r="CO147" s="63" t="e">
        <f>VLOOKUP(CJ147,Anmeldung!$A$5:$E$204,5,FALSE)</f>
        <v>#NUM!</v>
      </c>
      <c r="CP147" s="3" t="e">
        <f t="shared" si="255"/>
        <v>#NUM!</v>
      </c>
      <c r="CQ147" s="64" t="str">
        <f t="shared" si="256"/>
        <v/>
      </c>
      <c r="CR147" s="65" t="str">
        <f t="shared" si="257"/>
        <v/>
      </c>
      <c r="CS147">
        <f t="shared" si="204"/>
        <v>144</v>
      </c>
      <c r="CT147" t="str">
        <f t="shared" si="258"/>
        <v/>
      </c>
      <c r="CU147" t="str">
        <f t="shared" si="259"/>
        <v/>
      </c>
      <c r="CV147" t="str">
        <f t="shared" si="269"/>
        <v/>
      </c>
      <c r="CW147" t="str">
        <f t="shared" si="260"/>
        <v/>
      </c>
      <c r="CZ147" s="3">
        <v>144</v>
      </c>
      <c r="DA147" s="3" t="str">
        <f t="shared" si="261"/>
        <v/>
      </c>
      <c r="DB147" s="3" t="str">
        <f t="shared" si="262"/>
        <v/>
      </c>
      <c r="DC147" s="3" t="str">
        <f t="shared" si="263"/>
        <v/>
      </c>
      <c r="DF147" s="3">
        <v>144</v>
      </c>
      <c r="DG147" s="3" t="str">
        <f t="shared" si="264"/>
        <v/>
      </c>
      <c r="DH147" s="3" t="str">
        <f t="shared" si="265"/>
        <v/>
      </c>
      <c r="DI147" s="3" t="str">
        <f t="shared" si="266"/>
        <v/>
      </c>
    </row>
    <row r="148" spans="1:113" x14ac:dyDescent="0.3">
      <c r="A148">
        <f t="shared" si="205"/>
        <v>0</v>
      </c>
      <c r="B148">
        <f t="shared" si="206"/>
        <v>0</v>
      </c>
      <c r="C148">
        <f t="shared" si="207"/>
        <v>0</v>
      </c>
      <c r="D148">
        <f t="shared" si="208"/>
        <v>0</v>
      </c>
      <c r="E148">
        <f t="shared" si="209"/>
        <v>0</v>
      </c>
      <c r="F148">
        <f t="shared" si="210"/>
        <v>0</v>
      </c>
      <c r="G148">
        <f t="shared" si="211"/>
        <v>0</v>
      </c>
      <c r="H148">
        <f t="shared" si="212"/>
        <v>0</v>
      </c>
      <c r="I148">
        <f t="shared" si="213"/>
        <v>0</v>
      </c>
      <c r="J148">
        <f t="shared" si="214"/>
        <v>0</v>
      </c>
      <c r="M148" s="3" t="str">
        <f t="shared" si="215"/>
        <v/>
      </c>
      <c r="N148" s="3" t="str">
        <f t="shared" si="216"/>
        <v/>
      </c>
      <c r="O148" s="3" t="str">
        <f t="shared" si="217"/>
        <v/>
      </c>
      <c r="P148" s="3" t="str">
        <f t="shared" si="218"/>
        <v/>
      </c>
      <c r="Q148" s="3" t="str">
        <f t="shared" si="219"/>
        <v/>
      </c>
      <c r="R148" s="3" t="str">
        <f t="shared" si="220"/>
        <v/>
      </c>
      <c r="S148" s="3" t="str">
        <f t="shared" si="221"/>
        <v/>
      </c>
      <c r="T148" s="3" t="str">
        <f t="shared" si="222"/>
        <v/>
      </c>
      <c r="U148" s="3" t="str">
        <f t="shared" si="223"/>
        <v/>
      </c>
      <c r="V148" s="3" t="str">
        <f t="shared" si="224"/>
        <v/>
      </c>
      <c r="Z148" s="20" t="str">
        <f>Qualifikation!AD149</f>
        <v/>
      </c>
      <c r="AA148" s="21" t="str">
        <f>Qualifikation!AE149</f>
        <v/>
      </c>
      <c r="AB148" s="21" t="str">
        <f>Qualifikation!AF149</f>
        <v/>
      </c>
      <c r="AC148" s="21" t="str">
        <f>Qualifikation!AG149</f>
        <v/>
      </c>
      <c r="AD148" s="27"/>
      <c r="AE148" t="str">
        <f>IFERROR(VLOOKUP(1000,$A148:Z148,26,FALSE),"")</f>
        <v/>
      </c>
      <c r="AF148" s="20" t="str">
        <f t="shared" si="190"/>
        <v/>
      </c>
      <c r="AG148" s="21" t="str">
        <f t="shared" si="225"/>
        <v/>
      </c>
      <c r="AH148" s="21" t="str">
        <f t="shared" si="191"/>
        <v/>
      </c>
      <c r="AI148" s="21" t="str">
        <f t="shared" si="226"/>
        <v/>
      </c>
      <c r="AJ148" s="27"/>
      <c r="AK148" t="str">
        <f>IFERROR(VLOOKUP(1000,$B148:AF148,31,FALSE),"")</f>
        <v/>
      </c>
      <c r="AL148" s="20" t="str">
        <f t="shared" si="192"/>
        <v/>
      </c>
      <c r="AM148" s="21" t="str">
        <f t="shared" si="227"/>
        <v/>
      </c>
      <c r="AN148" s="21" t="str">
        <f t="shared" si="193"/>
        <v/>
      </c>
      <c r="AO148" s="21" t="str">
        <f t="shared" si="228"/>
        <v/>
      </c>
      <c r="AP148" s="27"/>
      <c r="AQ148" t="str">
        <f t="shared" si="229"/>
        <v/>
      </c>
      <c r="AR148" s="20" t="str">
        <f t="shared" si="194"/>
        <v/>
      </c>
      <c r="AS148" s="21" t="str">
        <f t="shared" si="195"/>
        <v/>
      </c>
      <c r="AT148" s="21" t="str">
        <f t="shared" si="196"/>
        <v/>
      </c>
      <c r="AU148" s="21" t="str">
        <f t="shared" si="267"/>
        <v/>
      </c>
      <c r="AV148" s="27"/>
      <c r="AW148" t="str">
        <f t="shared" si="230"/>
        <v/>
      </c>
      <c r="AX148" t="str">
        <f t="shared" si="231"/>
        <v/>
      </c>
      <c r="AY148" t="str">
        <f t="shared" si="232"/>
        <v/>
      </c>
      <c r="AZ148" t="str">
        <f t="shared" si="233"/>
        <v/>
      </c>
      <c r="BA148" t="str">
        <f t="shared" si="268"/>
        <v/>
      </c>
      <c r="BB148" s="28"/>
      <c r="BC148" t="str">
        <f t="shared" si="234"/>
        <v/>
      </c>
      <c r="BD148" s="20" t="str">
        <f t="shared" si="197"/>
        <v/>
      </c>
      <c r="BE148" s="21" t="str">
        <f t="shared" si="235"/>
        <v/>
      </c>
      <c r="BF148" s="21" t="str">
        <f t="shared" si="236"/>
        <v/>
      </c>
      <c r="BG148" s="21" t="str">
        <f t="shared" si="237"/>
        <v/>
      </c>
      <c r="BH148" s="27"/>
      <c r="BI148" t="str">
        <f t="shared" si="238"/>
        <v/>
      </c>
      <c r="BJ148" t="str">
        <f t="shared" si="198"/>
        <v/>
      </c>
      <c r="BK148" t="str">
        <f t="shared" si="239"/>
        <v/>
      </c>
      <c r="BL148" t="str">
        <f t="shared" si="240"/>
        <v/>
      </c>
      <c r="BM148" t="str">
        <f t="shared" si="241"/>
        <v/>
      </c>
      <c r="BN148" s="28"/>
      <c r="BO148" t="str">
        <f t="shared" si="242"/>
        <v/>
      </c>
      <c r="BP148" s="20" t="str">
        <f t="shared" si="199"/>
        <v/>
      </c>
      <c r="BQ148" s="21" t="str">
        <f t="shared" si="243"/>
        <v/>
      </c>
      <c r="BR148" s="21" t="str">
        <f t="shared" si="244"/>
        <v/>
      </c>
      <c r="BS148" s="21" t="str">
        <f t="shared" si="245"/>
        <v/>
      </c>
      <c r="BT148" s="27"/>
      <c r="BU148" t="str">
        <f t="shared" si="246"/>
        <v/>
      </c>
      <c r="BV148" t="str">
        <f t="shared" si="200"/>
        <v/>
      </c>
      <c r="BW148" t="str">
        <f t="shared" si="247"/>
        <v/>
      </c>
      <c r="BX148" t="str">
        <f t="shared" si="248"/>
        <v/>
      </c>
      <c r="BY148" t="str">
        <f t="shared" si="249"/>
        <v/>
      </c>
      <c r="BZ148" s="28"/>
      <c r="CA148" t="str">
        <f t="shared" si="250"/>
        <v/>
      </c>
      <c r="CB148" s="20" t="str">
        <f t="shared" si="251"/>
        <v/>
      </c>
      <c r="CC148" s="21" t="str">
        <f t="shared" si="252"/>
        <v/>
      </c>
      <c r="CD148" s="21" t="str">
        <f t="shared" si="253"/>
        <v/>
      </c>
      <c r="CE148" s="21" t="str">
        <f t="shared" si="254"/>
        <v/>
      </c>
      <c r="CF148" s="27"/>
      <c r="CI148" s="3">
        <v>145</v>
      </c>
      <c r="CJ148" s="3" t="e">
        <f t="shared" si="201"/>
        <v>#NUM!</v>
      </c>
      <c r="CK148" s="3" t="e">
        <f t="shared" si="202"/>
        <v>#NUM!</v>
      </c>
      <c r="CL148" s="3" t="e">
        <f t="shared" si="203"/>
        <v>#NUM!</v>
      </c>
      <c r="CM148" s="3" t="e">
        <f>VLOOKUP(CJ148,Anmeldung!$A$5:$E$204,5,FALSE)</f>
        <v>#NUM!</v>
      </c>
      <c r="CO148" s="63" t="e">
        <f>VLOOKUP(CJ148,Anmeldung!$A$5:$E$204,5,FALSE)</f>
        <v>#NUM!</v>
      </c>
      <c r="CP148" s="3" t="e">
        <f t="shared" si="255"/>
        <v>#NUM!</v>
      </c>
      <c r="CQ148" s="64" t="str">
        <f t="shared" si="256"/>
        <v/>
      </c>
      <c r="CR148" s="65" t="str">
        <f t="shared" si="257"/>
        <v/>
      </c>
      <c r="CS148">
        <f t="shared" si="204"/>
        <v>145</v>
      </c>
      <c r="CT148" t="str">
        <f t="shared" si="258"/>
        <v/>
      </c>
      <c r="CU148" t="str">
        <f t="shared" si="259"/>
        <v/>
      </c>
      <c r="CV148" t="str">
        <f t="shared" si="269"/>
        <v/>
      </c>
      <c r="CW148" t="str">
        <f t="shared" si="260"/>
        <v/>
      </c>
      <c r="CZ148" s="3">
        <v>145</v>
      </c>
      <c r="DA148" s="3" t="str">
        <f t="shared" si="261"/>
        <v/>
      </c>
      <c r="DB148" s="3" t="str">
        <f t="shared" si="262"/>
        <v/>
      </c>
      <c r="DC148" s="3" t="str">
        <f t="shared" si="263"/>
        <v/>
      </c>
      <c r="DF148" s="3">
        <v>145</v>
      </c>
      <c r="DG148" s="3" t="str">
        <f t="shared" si="264"/>
        <v/>
      </c>
      <c r="DH148" s="3" t="str">
        <f t="shared" si="265"/>
        <v/>
      </c>
      <c r="DI148" s="3" t="str">
        <f t="shared" si="266"/>
        <v/>
      </c>
    </row>
    <row r="149" spans="1:113" x14ac:dyDescent="0.3">
      <c r="A149">
        <f t="shared" si="205"/>
        <v>0</v>
      </c>
      <c r="B149">
        <f t="shared" si="206"/>
        <v>0</v>
      </c>
      <c r="C149">
        <f t="shared" si="207"/>
        <v>0</v>
      </c>
      <c r="D149">
        <f t="shared" si="208"/>
        <v>0</v>
      </c>
      <c r="E149">
        <f t="shared" si="209"/>
        <v>0</v>
      </c>
      <c r="F149">
        <f t="shared" si="210"/>
        <v>0</v>
      </c>
      <c r="G149">
        <f t="shared" si="211"/>
        <v>0</v>
      </c>
      <c r="H149">
        <f t="shared" si="212"/>
        <v>0</v>
      </c>
      <c r="I149">
        <f t="shared" si="213"/>
        <v>0</v>
      </c>
      <c r="J149">
        <f t="shared" si="214"/>
        <v>0</v>
      </c>
      <c r="M149" s="3" t="str">
        <f t="shared" si="215"/>
        <v/>
      </c>
      <c r="N149" s="3" t="str">
        <f t="shared" si="216"/>
        <v/>
      </c>
      <c r="O149" s="3" t="str">
        <f t="shared" si="217"/>
        <v/>
      </c>
      <c r="P149" s="3" t="str">
        <f t="shared" si="218"/>
        <v/>
      </c>
      <c r="Q149" s="3" t="str">
        <f t="shared" si="219"/>
        <v/>
      </c>
      <c r="R149" s="3" t="str">
        <f t="shared" si="220"/>
        <v/>
      </c>
      <c r="S149" s="3" t="str">
        <f t="shared" si="221"/>
        <v/>
      </c>
      <c r="T149" s="3" t="str">
        <f t="shared" si="222"/>
        <v/>
      </c>
      <c r="U149" s="3" t="str">
        <f t="shared" si="223"/>
        <v/>
      </c>
      <c r="V149" s="3" t="str">
        <f t="shared" si="224"/>
        <v/>
      </c>
      <c r="Z149" s="20" t="str">
        <f>Qualifikation!AD150</f>
        <v/>
      </c>
      <c r="AA149" s="21" t="str">
        <f>Qualifikation!AE150</f>
        <v/>
      </c>
      <c r="AB149" s="21" t="str">
        <f>Qualifikation!AF150</f>
        <v/>
      </c>
      <c r="AC149" s="21" t="str">
        <f>Qualifikation!AG150</f>
        <v/>
      </c>
      <c r="AD149" s="27"/>
      <c r="AE149" t="str">
        <f>IFERROR(VLOOKUP(1000,$A149:Z149,26,FALSE),"")</f>
        <v/>
      </c>
      <c r="AF149" s="20" t="str">
        <f t="shared" si="190"/>
        <v/>
      </c>
      <c r="AG149" s="21" t="str">
        <f t="shared" si="225"/>
        <v/>
      </c>
      <c r="AH149" s="21" t="str">
        <f t="shared" si="191"/>
        <v/>
      </c>
      <c r="AI149" s="21" t="str">
        <f t="shared" si="226"/>
        <v/>
      </c>
      <c r="AJ149" s="27"/>
      <c r="AK149" t="str">
        <f>IFERROR(VLOOKUP(1000,$B149:AF149,31,FALSE),"")</f>
        <v/>
      </c>
      <c r="AL149" s="20" t="str">
        <f t="shared" si="192"/>
        <v/>
      </c>
      <c r="AM149" s="21" t="str">
        <f t="shared" si="227"/>
        <v/>
      </c>
      <c r="AN149" s="21" t="str">
        <f t="shared" si="193"/>
        <v/>
      </c>
      <c r="AO149" s="21" t="str">
        <f t="shared" si="228"/>
        <v/>
      </c>
      <c r="AP149" s="27"/>
      <c r="AQ149" t="str">
        <f t="shared" si="229"/>
        <v/>
      </c>
      <c r="AR149" s="20" t="str">
        <f t="shared" si="194"/>
        <v/>
      </c>
      <c r="AS149" s="21" t="str">
        <f t="shared" si="195"/>
        <v/>
      </c>
      <c r="AT149" s="21" t="str">
        <f t="shared" si="196"/>
        <v/>
      </c>
      <c r="AU149" s="21" t="str">
        <f t="shared" si="267"/>
        <v/>
      </c>
      <c r="AV149" s="27"/>
      <c r="AW149" t="str">
        <f t="shared" si="230"/>
        <v/>
      </c>
      <c r="AX149" t="str">
        <f t="shared" si="231"/>
        <v/>
      </c>
      <c r="AY149" t="str">
        <f t="shared" si="232"/>
        <v/>
      </c>
      <c r="AZ149" t="str">
        <f t="shared" si="233"/>
        <v/>
      </c>
      <c r="BA149" t="str">
        <f t="shared" si="268"/>
        <v/>
      </c>
      <c r="BB149" s="28"/>
      <c r="BC149" t="str">
        <f t="shared" si="234"/>
        <v/>
      </c>
      <c r="BD149" s="20" t="str">
        <f t="shared" si="197"/>
        <v/>
      </c>
      <c r="BE149" s="21" t="str">
        <f t="shared" si="235"/>
        <v/>
      </c>
      <c r="BF149" s="21" t="str">
        <f t="shared" si="236"/>
        <v/>
      </c>
      <c r="BG149" s="21" t="str">
        <f t="shared" si="237"/>
        <v/>
      </c>
      <c r="BH149" s="27"/>
      <c r="BI149" t="str">
        <f t="shared" si="238"/>
        <v/>
      </c>
      <c r="BJ149" t="str">
        <f t="shared" si="198"/>
        <v/>
      </c>
      <c r="BK149" t="str">
        <f t="shared" si="239"/>
        <v/>
      </c>
      <c r="BL149" t="str">
        <f t="shared" si="240"/>
        <v/>
      </c>
      <c r="BM149" t="str">
        <f t="shared" si="241"/>
        <v/>
      </c>
      <c r="BN149" s="28"/>
      <c r="BO149" t="str">
        <f t="shared" si="242"/>
        <v/>
      </c>
      <c r="BP149" s="20" t="str">
        <f t="shared" si="199"/>
        <v/>
      </c>
      <c r="BQ149" s="21" t="str">
        <f t="shared" si="243"/>
        <v/>
      </c>
      <c r="BR149" s="21" t="str">
        <f t="shared" si="244"/>
        <v/>
      </c>
      <c r="BS149" s="21" t="str">
        <f t="shared" si="245"/>
        <v/>
      </c>
      <c r="BT149" s="27"/>
      <c r="BU149" t="str">
        <f t="shared" si="246"/>
        <v/>
      </c>
      <c r="BV149" t="str">
        <f t="shared" si="200"/>
        <v/>
      </c>
      <c r="BW149" t="str">
        <f t="shared" si="247"/>
        <v/>
      </c>
      <c r="BX149" t="str">
        <f t="shared" si="248"/>
        <v/>
      </c>
      <c r="BY149" t="str">
        <f t="shared" si="249"/>
        <v/>
      </c>
      <c r="BZ149" s="28"/>
      <c r="CA149" t="str">
        <f t="shared" si="250"/>
        <v/>
      </c>
      <c r="CB149" s="20" t="str">
        <f t="shared" si="251"/>
        <v/>
      </c>
      <c r="CC149" s="21" t="str">
        <f t="shared" si="252"/>
        <v/>
      </c>
      <c r="CD149" s="21" t="str">
        <f t="shared" si="253"/>
        <v/>
      </c>
      <c r="CE149" s="21" t="str">
        <f t="shared" si="254"/>
        <v/>
      </c>
      <c r="CF149" s="27"/>
      <c r="CI149" s="3">
        <v>146</v>
      </c>
      <c r="CJ149" s="3" t="e">
        <f t="shared" si="201"/>
        <v>#NUM!</v>
      </c>
      <c r="CK149" s="3" t="e">
        <f t="shared" si="202"/>
        <v>#NUM!</v>
      </c>
      <c r="CL149" s="3" t="e">
        <f t="shared" si="203"/>
        <v>#NUM!</v>
      </c>
      <c r="CM149" s="3" t="e">
        <f>VLOOKUP(CJ149,Anmeldung!$A$5:$E$204,5,FALSE)</f>
        <v>#NUM!</v>
      </c>
      <c r="CO149" s="63" t="e">
        <f>VLOOKUP(CJ149,Anmeldung!$A$5:$E$204,5,FALSE)</f>
        <v>#NUM!</v>
      </c>
      <c r="CP149" s="3" t="e">
        <f t="shared" si="255"/>
        <v>#NUM!</v>
      </c>
      <c r="CQ149" s="64" t="str">
        <f t="shared" si="256"/>
        <v/>
      </c>
      <c r="CR149" s="65" t="str">
        <f t="shared" si="257"/>
        <v/>
      </c>
      <c r="CS149">
        <f t="shared" si="204"/>
        <v>146</v>
      </c>
      <c r="CT149" t="str">
        <f t="shared" si="258"/>
        <v/>
      </c>
      <c r="CU149" t="str">
        <f t="shared" si="259"/>
        <v/>
      </c>
      <c r="CV149" t="str">
        <f t="shared" si="269"/>
        <v/>
      </c>
      <c r="CW149" t="str">
        <f t="shared" si="260"/>
        <v/>
      </c>
      <c r="CZ149" s="3">
        <v>146</v>
      </c>
      <c r="DA149" s="3" t="str">
        <f t="shared" si="261"/>
        <v/>
      </c>
      <c r="DB149" s="3" t="str">
        <f t="shared" si="262"/>
        <v/>
      </c>
      <c r="DC149" s="3" t="str">
        <f t="shared" si="263"/>
        <v/>
      </c>
      <c r="DF149" s="3">
        <v>146</v>
      </c>
      <c r="DG149" s="3" t="str">
        <f t="shared" si="264"/>
        <v/>
      </c>
      <c r="DH149" s="3" t="str">
        <f t="shared" si="265"/>
        <v/>
      </c>
      <c r="DI149" s="3" t="str">
        <f t="shared" si="266"/>
        <v/>
      </c>
    </row>
    <row r="150" spans="1:113" x14ac:dyDescent="0.3">
      <c r="A150">
        <f t="shared" si="205"/>
        <v>0</v>
      </c>
      <c r="B150">
        <f t="shared" si="206"/>
        <v>0</v>
      </c>
      <c r="C150">
        <f t="shared" si="207"/>
        <v>0</v>
      </c>
      <c r="D150">
        <f t="shared" si="208"/>
        <v>0</v>
      </c>
      <c r="E150">
        <f t="shared" si="209"/>
        <v>0</v>
      </c>
      <c r="F150">
        <f t="shared" si="210"/>
        <v>0</v>
      </c>
      <c r="G150">
        <f t="shared" si="211"/>
        <v>0</v>
      </c>
      <c r="H150">
        <f t="shared" si="212"/>
        <v>0</v>
      </c>
      <c r="I150">
        <f t="shared" si="213"/>
        <v>0</v>
      </c>
      <c r="J150">
        <f t="shared" si="214"/>
        <v>0</v>
      </c>
      <c r="M150" s="3" t="str">
        <f t="shared" si="215"/>
        <v/>
      </c>
      <c r="N150" s="3" t="str">
        <f t="shared" si="216"/>
        <v/>
      </c>
      <c r="O150" s="3" t="str">
        <f t="shared" si="217"/>
        <v/>
      </c>
      <c r="P150" s="3" t="str">
        <f t="shared" si="218"/>
        <v/>
      </c>
      <c r="Q150" s="3" t="str">
        <f t="shared" si="219"/>
        <v/>
      </c>
      <c r="R150" s="3" t="str">
        <f t="shared" si="220"/>
        <v/>
      </c>
      <c r="S150" s="3" t="str">
        <f t="shared" si="221"/>
        <v/>
      </c>
      <c r="T150" s="3" t="str">
        <f t="shared" si="222"/>
        <v/>
      </c>
      <c r="U150" s="3" t="str">
        <f t="shared" si="223"/>
        <v/>
      </c>
      <c r="V150" s="3" t="str">
        <f t="shared" si="224"/>
        <v/>
      </c>
      <c r="Z150" s="20" t="str">
        <f>Qualifikation!AD151</f>
        <v/>
      </c>
      <c r="AA150" s="21" t="str">
        <f>Qualifikation!AE151</f>
        <v/>
      </c>
      <c r="AB150" s="21" t="str">
        <f>Qualifikation!AF151</f>
        <v/>
      </c>
      <c r="AC150" s="21" t="str">
        <f>Qualifikation!AG151</f>
        <v/>
      </c>
      <c r="AD150" s="27"/>
      <c r="AE150" t="str">
        <f>IFERROR(VLOOKUP(1000,$A150:Z150,26,FALSE),"")</f>
        <v/>
      </c>
      <c r="AF150" s="20" t="str">
        <f t="shared" si="190"/>
        <v/>
      </c>
      <c r="AG150" s="21" t="str">
        <f t="shared" si="225"/>
        <v/>
      </c>
      <c r="AH150" s="21" t="str">
        <f t="shared" si="191"/>
        <v/>
      </c>
      <c r="AI150" s="21" t="str">
        <f t="shared" si="226"/>
        <v/>
      </c>
      <c r="AJ150" s="27"/>
      <c r="AK150" t="str">
        <f>IFERROR(VLOOKUP(1000,$B150:AF150,31,FALSE),"")</f>
        <v/>
      </c>
      <c r="AL150" s="20" t="str">
        <f t="shared" si="192"/>
        <v/>
      </c>
      <c r="AM150" s="21" t="str">
        <f t="shared" si="227"/>
        <v/>
      </c>
      <c r="AN150" s="21" t="str">
        <f t="shared" si="193"/>
        <v/>
      </c>
      <c r="AO150" s="21" t="str">
        <f t="shared" si="228"/>
        <v/>
      </c>
      <c r="AP150" s="27"/>
      <c r="AQ150" t="str">
        <f t="shared" si="229"/>
        <v/>
      </c>
      <c r="AR150" s="20" t="str">
        <f t="shared" si="194"/>
        <v/>
      </c>
      <c r="AS150" s="21" t="str">
        <f t="shared" si="195"/>
        <v/>
      </c>
      <c r="AT150" s="21" t="str">
        <f t="shared" si="196"/>
        <v/>
      </c>
      <c r="AU150" s="21" t="str">
        <f t="shared" si="267"/>
        <v/>
      </c>
      <c r="AV150" s="27"/>
      <c r="AW150" t="str">
        <f t="shared" si="230"/>
        <v/>
      </c>
      <c r="AX150" t="str">
        <f t="shared" si="231"/>
        <v/>
      </c>
      <c r="AY150" t="str">
        <f t="shared" si="232"/>
        <v/>
      </c>
      <c r="AZ150" t="str">
        <f t="shared" si="233"/>
        <v/>
      </c>
      <c r="BA150" t="str">
        <f t="shared" si="268"/>
        <v/>
      </c>
      <c r="BB150" s="28"/>
      <c r="BC150" t="str">
        <f t="shared" si="234"/>
        <v/>
      </c>
      <c r="BD150" s="20" t="str">
        <f t="shared" si="197"/>
        <v/>
      </c>
      <c r="BE150" s="21" t="str">
        <f t="shared" si="235"/>
        <v/>
      </c>
      <c r="BF150" s="21" t="str">
        <f t="shared" si="236"/>
        <v/>
      </c>
      <c r="BG150" s="21" t="str">
        <f t="shared" si="237"/>
        <v/>
      </c>
      <c r="BH150" s="27"/>
      <c r="BI150" t="str">
        <f t="shared" si="238"/>
        <v/>
      </c>
      <c r="BJ150" t="str">
        <f t="shared" si="198"/>
        <v/>
      </c>
      <c r="BK150" t="str">
        <f t="shared" si="239"/>
        <v/>
      </c>
      <c r="BL150" t="str">
        <f t="shared" si="240"/>
        <v/>
      </c>
      <c r="BM150" t="str">
        <f t="shared" si="241"/>
        <v/>
      </c>
      <c r="BN150" s="28"/>
      <c r="BO150" t="str">
        <f t="shared" si="242"/>
        <v/>
      </c>
      <c r="BP150" s="20" t="str">
        <f t="shared" si="199"/>
        <v/>
      </c>
      <c r="BQ150" s="21" t="str">
        <f t="shared" si="243"/>
        <v/>
      </c>
      <c r="BR150" s="21" t="str">
        <f t="shared" si="244"/>
        <v/>
      </c>
      <c r="BS150" s="21" t="str">
        <f t="shared" si="245"/>
        <v/>
      </c>
      <c r="BT150" s="27"/>
      <c r="BU150" t="str">
        <f t="shared" si="246"/>
        <v/>
      </c>
      <c r="BV150" t="str">
        <f t="shared" si="200"/>
        <v/>
      </c>
      <c r="BW150" t="str">
        <f t="shared" si="247"/>
        <v/>
      </c>
      <c r="BX150" t="str">
        <f t="shared" si="248"/>
        <v/>
      </c>
      <c r="BY150" t="str">
        <f t="shared" si="249"/>
        <v/>
      </c>
      <c r="BZ150" s="28"/>
      <c r="CA150" t="str">
        <f t="shared" si="250"/>
        <v/>
      </c>
      <c r="CB150" s="20" t="str">
        <f t="shared" si="251"/>
        <v/>
      </c>
      <c r="CC150" s="21" t="str">
        <f t="shared" si="252"/>
        <v/>
      </c>
      <c r="CD150" s="21" t="str">
        <f t="shared" si="253"/>
        <v/>
      </c>
      <c r="CE150" s="21" t="str">
        <f t="shared" si="254"/>
        <v/>
      </c>
      <c r="CF150" s="27"/>
      <c r="CI150" s="3">
        <v>147</v>
      </c>
      <c r="CJ150" s="3" t="e">
        <f t="shared" si="201"/>
        <v>#NUM!</v>
      </c>
      <c r="CK150" s="3" t="e">
        <f t="shared" si="202"/>
        <v>#NUM!</v>
      </c>
      <c r="CL150" s="3" t="e">
        <f t="shared" si="203"/>
        <v>#NUM!</v>
      </c>
      <c r="CM150" s="3" t="e">
        <f>VLOOKUP(CJ150,Anmeldung!$A$5:$E$204,5,FALSE)</f>
        <v>#NUM!</v>
      </c>
      <c r="CO150" s="63" t="e">
        <f>VLOOKUP(CJ150,Anmeldung!$A$5:$E$204,5,FALSE)</f>
        <v>#NUM!</v>
      </c>
      <c r="CP150" s="3" t="e">
        <f t="shared" si="255"/>
        <v>#NUM!</v>
      </c>
      <c r="CQ150" s="64" t="str">
        <f t="shared" si="256"/>
        <v/>
      </c>
      <c r="CR150" s="65" t="str">
        <f t="shared" si="257"/>
        <v/>
      </c>
      <c r="CS150">
        <f t="shared" si="204"/>
        <v>147</v>
      </c>
      <c r="CT150" t="str">
        <f t="shared" si="258"/>
        <v/>
      </c>
      <c r="CU150" t="str">
        <f t="shared" si="259"/>
        <v/>
      </c>
      <c r="CV150" t="str">
        <f t="shared" si="269"/>
        <v/>
      </c>
      <c r="CW150" t="str">
        <f t="shared" si="260"/>
        <v/>
      </c>
      <c r="CZ150" s="3">
        <v>147</v>
      </c>
      <c r="DA150" s="3" t="str">
        <f t="shared" si="261"/>
        <v/>
      </c>
      <c r="DB150" s="3" t="str">
        <f t="shared" si="262"/>
        <v/>
      </c>
      <c r="DC150" s="3" t="str">
        <f t="shared" si="263"/>
        <v/>
      </c>
      <c r="DF150" s="3">
        <v>147</v>
      </c>
      <c r="DG150" s="3" t="str">
        <f t="shared" si="264"/>
        <v/>
      </c>
      <c r="DH150" s="3" t="str">
        <f t="shared" si="265"/>
        <v/>
      </c>
      <c r="DI150" s="3" t="str">
        <f t="shared" si="266"/>
        <v/>
      </c>
    </row>
    <row r="151" spans="1:113" x14ac:dyDescent="0.3">
      <c r="A151">
        <f t="shared" si="205"/>
        <v>0</v>
      </c>
      <c r="B151">
        <f t="shared" si="206"/>
        <v>0</v>
      </c>
      <c r="C151">
        <f t="shared" si="207"/>
        <v>0</v>
      </c>
      <c r="D151">
        <f t="shared" si="208"/>
        <v>0</v>
      </c>
      <c r="E151">
        <f t="shared" si="209"/>
        <v>0</v>
      </c>
      <c r="F151">
        <f t="shared" si="210"/>
        <v>0</v>
      </c>
      <c r="G151">
        <f t="shared" si="211"/>
        <v>0</v>
      </c>
      <c r="H151">
        <f t="shared" si="212"/>
        <v>0</v>
      </c>
      <c r="I151">
        <f t="shared" si="213"/>
        <v>0</v>
      </c>
      <c r="J151">
        <f t="shared" si="214"/>
        <v>0</v>
      </c>
      <c r="M151" s="3" t="str">
        <f t="shared" si="215"/>
        <v/>
      </c>
      <c r="N151" s="3" t="str">
        <f t="shared" si="216"/>
        <v/>
      </c>
      <c r="O151" s="3" t="str">
        <f t="shared" si="217"/>
        <v/>
      </c>
      <c r="P151" s="3" t="str">
        <f t="shared" si="218"/>
        <v/>
      </c>
      <c r="Q151" s="3" t="str">
        <f t="shared" si="219"/>
        <v/>
      </c>
      <c r="R151" s="3" t="str">
        <f t="shared" si="220"/>
        <v/>
      </c>
      <c r="S151" s="3" t="str">
        <f t="shared" si="221"/>
        <v/>
      </c>
      <c r="T151" s="3" t="str">
        <f t="shared" si="222"/>
        <v/>
      </c>
      <c r="U151" s="3" t="str">
        <f t="shared" si="223"/>
        <v/>
      </c>
      <c r="V151" s="3" t="str">
        <f t="shared" si="224"/>
        <v/>
      </c>
      <c r="Z151" s="20" t="str">
        <f>Qualifikation!AD152</f>
        <v/>
      </c>
      <c r="AA151" s="21" t="str">
        <f>Qualifikation!AE152</f>
        <v/>
      </c>
      <c r="AB151" s="21" t="str">
        <f>Qualifikation!AF152</f>
        <v/>
      </c>
      <c r="AC151" s="21" t="str">
        <f>Qualifikation!AG152</f>
        <v/>
      </c>
      <c r="AD151" s="27"/>
      <c r="AE151" t="str">
        <f>IFERROR(VLOOKUP(1000,$A151:Z151,26,FALSE),"")</f>
        <v/>
      </c>
      <c r="AF151" s="20" t="str">
        <f t="shared" si="190"/>
        <v/>
      </c>
      <c r="AG151" s="21" t="str">
        <f t="shared" si="225"/>
        <v/>
      </c>
      <c r="AH151" s="21" t="str">
        <f t="shared" si="191"/>
        <v/>
      </c>
      <c r="AI151" s="21" t="str">
        <f t="shared" si="226"/>
        <v/>
      </c>
      <c r="AJ151" s="27"/>
      <c r="AK151" t="str">
        <f>IFERROR(VLOOKUP(1000,$B151:AF151,31,FALSE),"")</f>
        <v/>
      </c>
      <c r="AL151" s="20" t="str">
        <f t="shared" si="192"/>
        <v/>
      </c>
      <c r="AM151" s="21" t="str">
        <f t="shared" si="227"/>
        <v/>
      </c>
      <c r="AN151" s="21" t="str">
        <f t="shared" si="193"/>
        <v/>
      </c>
      <c r="AO151" s="21" t="str">
        <f t="shared" si="228"/>
        <v/>
      </c>
      <c r="AP151" s="27"/>
      <c r="AQ151" t="str">
        <f t="shared" si="229"/>
        <v/>
      </c>
      <c r="AR151" s="20" t="str">
        <f t="shared" si="194"/>
        <v/>
      </c>
      <c r="AS151" s="21" t="str">
        <f t="shared" si="195"/>
        <v/>
      </c>
      <c r="AT151" s="21" t="str">
        <f t="shared" si="196"/>
        <v/>
      </c>
      <c r="AU151" s="21" t="str">
        <f t="shared" si="267"/>
        <v/>
      </c>
      <c r="AV151" s="27"/>
      <c r="AW151" t="str">
        <f t="shared" si="230"/>
        <v/>
      </c>
      <c r="AX151" t="str">
        <f t="shared" si="231"/>
        <v/>
      </c>
      <c r="AY151" t="str">
        <f t="shared" si="232"/>
        <v/>
      </c>
      <c r="AZ151" t="str">
        <f t="shared" si="233"/>
        <v/>
      </c>
      <c r="BA151" t="str">
        <f t="shared" si="268"/>
        <v/>
      </c>
      <c r="BB151" s="28"/>
      <c r="BC151" t="str">
        <f t="shared" si="234"/>
        <v/>
      </c>
      <c r="BD151" s="20" t="str">
        <f t="shared" si="197"/>
        <v/>
      </c>
      <c r="BE151" s="21" t="str">
        <f t="shared" si="235"/>
        <v/>
      </c>
      <c r="BF151" s="21" t="str">
        <f t="shared" si="236"/>
        <v/>
      </c>
      <c r="BG151" s="21" t="str">
        <f t="shared" si="237"/>
        <v/>
      </c>
      <c r="BH151" s="27"/>
      <c r="BI151" t="str">
        <f t="shared" si="238"/>
        <v/>
      </c>
      <c r="BJ151" t="str">
        <f t="shared" si="198"/>
        <v/>
      </c>
      <c r="BK151" t="str">
        <f t="shared" si="239"/>
        <v/>
      </c>
      <c r="BL151" t="str">
        <f t="shared" si="240"/>
        <v/>
      </c>
      <c r="BM151" t="str">
        <f t="shared" si="241"/>
        <v/>
      </c>
      <c r="BN151" s="28"/>
      <c r="BO151" t="str">
        <f t="shared" si="242"/>
        <v/>
      </c>
      <c r="BP151" s="20" t="str">
        <f t="shared" si="199"/>
        <v/>
      </c>
      <c r="BQ151" s="21" t="str">
        <f t="shared" si="243"/>
        <v/>
      </c>
      <c r="BR151" s="21" t="str">
        <f t="shared" si="244"/>
        <v/>
      </c>
      <c r="BS151" s="21" t="str">
        <f t="shared" si="245"/>
        <v/>
      </c>
      <c r="BT151" s="27"/>
      <c r="BU151" t="str">
        <f t="shared" si="246"/>
        <v/>
      </c>
      <c r="BV151" t="str">
        <f t="shared" si="200"/>
        <v/>
      </c>
      <c r="BW151" t="str">
        <f t="shared" si="247"/>
        <v/>
      </c>
      <c r="BX151" t="str">
        <f t="shared" si="248"/>
        <v/>
      </c>
      <c r="BY151" t="str">
        <f t="shared" si="249"/>
        <v/>
      </c>
      <c r="BZ151" s="28"/>
      <c r="CA151" t="str">
        <f t="shared" si="250"/>
        <v/>
      </c>
      <c r="CB151" s="20" t="str">
        <f t="shared" si="251"/>
        <v/>
      </c>
      <c r="CC151" s="21" t="str">
        <f t="shared" si="252"/>
        <v/>
      </c>
      <c r="CD151" s="21" t="str">
        <f t="shared" si="253"/>
        <v/>
      </c>
      <c r="CE151" s="21" t="str">
        <f t="shared" si="254"/>
        <v/>
      </c>
      <c r="CF151" s="27"/>
      <c r="CI151" s="3">
        <v>148</v>
      </c>
      <c r="CJ151" s="3" t="e">
        <f t="shared" si="201"/>
        <v>#NUM!</v>
      </c>
      <c r="CK151" s="3" t="e">
        <f t="shared" si="202"/>
        <v>#NUM!</v>
      </c>
      <c r="CL151" s="3" t="e">
        <f t="shared" si="203"/>
        <v>#NUM!</v>
      </c>
      <c r="CM151" s="3" t="e">
        <f>VLOOKUP(CJ151,Anmeldung!$A$5:$E$204,5,FALSE)</f>
        <v>#NUM!</v>
      </c>
      <c r="CO151" s="63" t="e">
        <f>VLOOKUP(CJ151,Anmeldung!$A$5:$E$204,5,FALSE)</f>
        <v>#NUM!</v>
      </c>
      <c r="CP151" s="3" t="e">
        <f t="shared" si="255"/>
        <v>#NUM!</v>
      </c>
      <c r="CQ151" s="64" t="str">
        <f t="shared" si="256"/>
        <v/>
      </c>
      <c r="CR151" s="65" t="str">
        <f t="shared" si="257"/>
        <v/>
      </c>
      <c r="CS151">
        <f t="shared" si="204"/>
        <v>148</v>
      </c>
      <c r="CT151" t="str">
        <f t="shared" si="258"/>
        <v/>
      </c>
      <c r="CU151" t="str">
        <f t="shared" si="259"/>
        <v/>
      </c>
      <c r="CV151" t="str">
        <f t="shared" si="269"/>
        <v/>
      </c>
      <c r="CW151" t="str">
        <f t="shared" si="260"/>
        <v/>
      </c>
      <c r="CZ151" s="3">
        <v>148</v>
      </c>
      <c r="DA151" s="3" t="str">
        <f t="shared" si="261"/>
        <v/>
      </c>
      <c r="DB151" s="3" t="str">
        <f t="shared" si="262"/>
        <v/>
      </c>
      <c r="DC151" s="3" t="str">
        <f t="shared" si="263"/>
        <v/>
      </c>
      <c r="DF151" s="3">
        <v>148</v>
      </c>
      <c r="DG151" s="3" t="str">
        <f t="shared" si="264"/>
        <v/>
      </c>
      <c r="DH151" s="3" t="str">
        <f t="shared" si="265"/>
        <v/>
      </c>
      <c r="DI151" s="3" t="str">
        <f t="shared" si="266"/>
        <v/>
      </c>
    </row>
    <row r="152" spans="1:113" x14ac:dyDescent="0.3">
      <c r="A152">
        <f t="shared" si="205"/>
        <v>0</v>
      </c>
      <c r="B152">
        <f t="shared" si="206"/>
        <v>0</v>
      </c>
      <c r="C152">
        <f t="shared" si="207"/>
        <v>0</v>
      </c>
      <c r="D152">
        <f t="shared" si="208"/>
        <v>0</v>
      </c>
      <c r="E152">
        <f t="shared" si="209"/>
        <v>0</v>
      </c>
      <c r="F152">
        <f t="shared" si="210"/>
        <v>0</v>
      </c>
      <c r="G152">
        <f t="shared" si="211"/>
        <v>0</v>
      </c>
      <c r="H152">
        <f t="shared" si="212"/>
        <v>0</v>
      </c>
      <c r="I152">
        <f t="shared" si="213"/>
        <v>0</v>
      </c>
      <c r="J152">
        <f t="shared" si="214"/>
        <v>0</v>
      </c>
      <c r="M152" s="3" t="str">
        <f t="shared" si="215"/>
        <v/>
      </c>
      <c r="N152" s="3" t="str">
        <f t="shared" si="216"/>
        <v/>
      </c>
      <c r="O152" s="3" t="str">
        <f t="shared" si="217"/>
        <v/>
      </c>
      <c r="P152" s="3" t="str">
        <f t="shared" si="218"/>
        <v/>
      </c>
      <c r="Q152" s="3" t="str">
        <f t="shared" si="219"/>
        <v/>
      </c>
      <c r="R152" s="3" t="str">
        <f t="shared" si="220"/>
        <v/>
      </c>
      <c r="S152" s="3" t="str">
        <f t="shared" si="221"/>
        <v/>
      </c>
      <c r="T152" s="3" t="str">
        <f t="shared" si="222"/>
        <v/>
      </c>
      <c r="U152" s="3" t="str">
        <f t="shared" si="223"/>
        <v/>
      </c>
      <c r="V152" s="3" t="str">
        <f t="shared" si="224"/>
        <v/>
      </c>
      <c r="Z152" s="20" t="str">
        <f>Qualifikation!AD153</f>
        <v/>
      </c>
      <c r="AA152" s="21" t="str">
        <f>Qualifikation!AE153</f>
        <v/>
      </c>
      <c r="AB152" s="21" t="str">
        <f>Qualifikation!AF153</f>
        <v/>
      </c>
      <c r="AC152" s="21" t="str">
        <f>Qualifikation!AG153</f>
        <v/>
      </c>
      <c r="AD152" s="27"/>
      <c r="AE152" t="str">
        <f>IFERROR(VLOOKUP(1000,$A152:Z152,26,FALSE),"")</f>
        <v/>
      </c>
      <c r="AF152" s="20" t="str">
        <f t="shared" si="190"/>
        <v/>
      </c>
      <c r="AG152" s="21" t="str">
        <f t="shared" si="225"/>
        <v/>
      </c>
      <c r="AH152" s="21" t="str">
        <f t="shared" si="191"/>
        <v/>
      </c>
      <c r="AI152" s="21" t="str">
        <f t="shared" si="226"/>
        <v/>
      </c>
      <c r="AJ152" s="27"/>
      <c r="AK152" t="str">
        <f>IFERROR(VLOOKUP(1000,$B152:AF152,31,FALSE),"")</f>
        <v/>
      </c>
      <c r="AL152" s="20" t="str">
        <f t="shared" si="192"/>
        <v/>
      </c>
      <c r="AM152" s="21" t="str">
        <f t="shared" si="227"/>
        <v/>
      </c>
      <c r="AN152" s="21" t="str">
        <f t="shared" si="193"/>
        <v/>
      </c>
      <c r="AO152" s="21" t="str">
        <f t="shared" si="228"/>
        <v/>
      </c>
      <c r="AP152" s="27"/>
      <c r="AQ152" t="str">
        <f t="shared" si="229"/>
        <v/>
      </c>
      <c r="AR152" s="20" t="str">
        <f t="shared" si="194"/>
        <v/>
      </c>
      <c r="AS152" s="21" t="str">
        <f t="shared" si="195"/>
        <v/>
      </c>
      <c r="AT152" s="21" t="str">
        <f t="shared" si="196"/>
        <v/>
      </c>
      <c r="AU152" s="21" t="str">
        <f t="shared" si="267"/>
        <v/>
      </c>
      <c r="AV152" s="27"/>
      <c r="AW152" t="str">
        <f t="shared" si="230"/>
        <v/>
      </c>
      <c r="AX152" t="str">
        <f t="shared" si="231"/>
        <v/>
      </c>
      <c r="AY152" t="str">
        <f t="shared" si="232"/>
        <v/>
      </c>
      <c r="AZ152" t="str">
        <f t="shared" si="233"/>
        <v/>
      </c>
      <c r="BA152" t="str">
        <f t="shared" si="268"/>
        <v/>
      </c>
      <c r="BB152" s="28"/>
      <c r="BC152" t="str">
        <f t="shared" si="234"/>
        <v/>
      </c>
      <c r="BD152" s="20" t="str">
        <f t="shared" si="197"/>
        <v/>
      </c>
      <c r="BE152" s="21" t="str">
        <f t="shared" si="235"/>
        <v/>
      </c>
      <c r="BF152" s="21" t="str">
        <f t="shared" si="236"/>
        <v/>
      </c>
      <c r="BG152" s="21" t="str">
        <f t="shared" si="237"/>
        <v/>
      </c>
      <c r="BH152" s="27"/>
      <c r="BI152" t="str">
        <f t="shared" si="238"/>
        <v/>
      </c>
      <c r="BJ152" t="str">
        <f t="shared" si="198"/>
        <v/>
      </c>
      <c r="BK152" t="str">
        <f t="shared" si="239"/>
        <v/>
      </c>
      <c r="BL152" t="str">
        <f t="shared" si="240"/>
        <v/>
      </c>
      <c r="BM152" t="str">
        <f t="shared" si="241"/>
        <v/>
      </c>
      <c r="BN152" s="28"/>
      <c r="BO152" t="str">
        <f t="shared" si="242"/>
        <v/>
      </c>
      <c r="BP152" s="20" t="str">
        <f t="shared" si="199"/>
        <v/>
      </c>
      <c r="BQ152" s="21" t="str">
        <f t="shared" si="243"/>
        <v/>
      </c>
      <c r="BR152" s="21" t="str">
        <f t="shared" si="244"/>
        <v/>
      </c>
      <c r="BS152" s="21" t="str">
        <f t="shared" si="245"/>
        <v/>
      </c>
      <c r="BT152" s="27"/>
      <c r="BU152" t="str">
        <f t="shared" si="246"/>
        <v/>
      </c>
      <c r="BV152" t="str">
        <f t="shared" si="200"/>
        <v/>
      </c>
      <c r="BW152" t="str">
        <f t="shared" si="247"/>
        <v/>
      </c>
      <c r="BX152" t="str">
        <f t="shared" si="248"/>
        <v/>
      </c>
      <c r="BY152" t="str">
        <f t="shared" si="249"/>
        <v/>
      </c>
      <c r="BZ152" s="28"/>
      <c r="CA152" t="str">
        <f t="shared" si="250"/>
        <v/>
      </c>
      <c r="CB152" s="20" t="str">
        <f t="shared" si="251"/>
        <v/>
      </c>
      <c r="CC152" s="21" t="str">
        <f t="shared" si="252"/>
        <v/>
      </c>
      <c r="CD152" s="21" t="str">
        <f t="shared" si="253"/>
        <v/>
      </c>
      <c r="CE152" s="21" t="str">
        <f t="shared" si="254"/>
        <v/>
      </c>
      <c r="CF152" s="27"/>
      <c r="CI152" s="3">
        <v>149</v>
      </c>
      <c r="CJ152" s="3" t="e">
        <f t="shared" si="201"/>
        <v>#NUM!</v>
      </c>
      <c r="CK152" s="3" t="e">
        <f t="shared" si="202"/>
        <v>#NUM!</v>
      </c>
      <c r="CL152" s="3" t="e">
        <f t="shared" si="203"/>
        <v>#NUM!</v>
      </c>
      <c r="CM152" s="3" t="e">
        <f>VLOOKUP(CJ152,Anmeldung!$A$5:$E$204,5,FALSE)</f>
        <v>#NUM!</v>
      </c>
      <c r="CO152" s="63" t="e">
        <f>VLOOKUP(CJ152,Anmeldung!$A$5:$E$204,5,FALSE)</f>
        <v>#NUM!</v>
      </c>
      <c r="CP152" s="3" t="e">
        <f t="shared" si="255"/>
        <v>#NUM!</v>
      </c>
      <c r="CQ152" s="64" t="str">
        <f t="shared" si="256"/>
        <v/>
      </c>
      <c r="CR152" s="65" t="str">
        <f t="shared" si="257"/>
        <v/>
      </c>
      <c r="CS152">
        <f t="shared" si="204"/>
        <v>149</v>
      </c>
      <c r="CT152" t="str">
        <f t="shared" si="258"/>
        <v/>
      </c>
      <c r="CU152" t="str">
        <f t="shared" si="259"/>
        <v/>
      </c>
      <c r="CV152" t="str">
        <f t="shared" si="269"/>
        <v/>
      </c>
      <c r="CW152" t="str">
        <f t="shared" si="260"/>
        <v/>
      </c>
      <c r="CZ152" s="3">
        <v>149</v>
      </c>
      <c r="DA152" s="3" t="str">
        <f t="shared" si="261"/>
        <v/>
      </c>
      <c r="DB152" s="3" t="str">
        <f t="shared" si="262"/>
        <v/>
      </c>
      <c r="DC152" s="3" t="str">
        <f t="shared" si="263"/>
        <v/>
      </c>
      <c r="DF152" s="3">
        <v>149</v>
      </c>
      <c r="DG152" s="3" t="str">
        <f t="shared" si="264"/>
        <v/>
      </c>
      <c r="DH152" s="3" t="str">
        <f t="shared" si="265"/>
        <v/>
      </c>
      <c r="DI152" s="3" t="str">
        <f t="shared" si="266"/>
        <v/>
      </c>
    </row>
    <row r="153" spans="1:113" x14ac:dyDescent="0.3">
      <c r="A153">
        <f t="shared" si="205"/>
        <v>0</v>
      </c>
      <c r="B153">
        <f t="shared" si="206"/>
        <v>0</v>
      </c>
      <c r="C153">
        <f t="shared" si="207"/>
        <v>0</v>
      </c>
      <c r="D153">
        <f t="shared" si="208"/>
        <v>0</v>
      </c>
      <c r="E153">
        <f t="shared" si="209"/>
        <v>0</v>
      </c>
      <c r="F153">
        <f t="shared" si="210"/>
        <v>0</v>
      </c>
      <c r="G153">
        <f t="shared" si="211"/>
        <v>0</v>
      </c>
      <c r="H153">
        <f t="shared" si="212"/>
        <v>0</v>
      </c>
      <c r="I153">
        <f t="shared" si="213"/>
        <v>0</v>
      </c>
      <c r="J153">
        <f t="shared" si="214"/>
        <v>0</v>
      </c>
      <c r="M153" s="3" t="str">
        <f t="shared" si="215"/>
        <v/>
      </c>
      <c r="N153" s="3" t="str">
        <f t="shared" si="216"/>
        <v/>
      </c>
      <c r="O153" s="3" t="str">
        <f t="shared" si="217"/>
        <v/>
      </c>
      <c r="P153" s="3" t="str">
        <f t="shared" si="218"/>
        <v/>
      </c>
      <c r="Q153" s="3" t="str">
        <f t="shared" si="219"/>
        <v/>
      </c>
      <c r="R153" s="3" t="str">
        <f t="shared" si="220"/>
        <v/>
      </c>
      <c r="S153" s="3" t="str">
        <f t="shared" si="221"/>
        <v/>
      </c>
      <c r="T153" s="3" t="str">
        <f t="shared" si="222"/>
        <v/>
      </c>
      <c r="U153" s="3" t="str">
        <f t="shared" si="223"/>
        <v/>
      </c>
      <c r="V153" s="3" t="str">
        <f t="shared" si="224"/>
        <v/>
      </c>
      <c r="Z153" s="20" t="str">
        <f>Qualifikation!AD154</f>
        <v/>
      </c>
      <c r="AA153" s="21" t="str">
        <f>Qualifikation!AE154</f>
        <v/>
      </c>
      <c r="AB153" s="21" t="str">
        <f>Qualifikation!AF154</f>
        <v/>
      </c>
      <c r="AC153" s="21" t="str">
        <f>Qualifikation!AG154</f>
        <v/>
      </c>
      <c r="AD153" s="27"/>
      <c r="AE153" t="str">
        <f>IFERROR(VLOOKUP(1000,$A153:Z153,26,FALSE),"")</f>
        <v/>
      </c>
      <c r="AF153" s="20" t="str">
        <f t="shared" si="190"/>
        <v/>
      </c>
      <c r="AG153" s="21" t="str">
        <f t="shared" si="225"/>
        <v/>
      </c>
      <c r="AH153" s="21" t="str">
        <f t="shared" si="191"/>
        <v/>
      </c>
      <c r="AI153" s="21" t="str">
        <f t="shared" si="226"/>
        <v/>
      </c>
      <c r="AJ153" s="27"/>
      <c r="AK153" t="str">
        <f>IFERROR(VLOOKUP(1000,$B153:AF153,31,FALSE),"")</f>
        <v/>
      </c>
      <c r="AL153" s="20" t="str">
        <f t="shared" si="192"/>
        <v/>
      </c>
      <c r="AM153" s="21" t="str">
        <f t="shared" si="227"/>
        <v/>
      </c>
      <c r="AN153" s="21" t="str">
        <f t="shared" si="193"/>
        <v/>
      </c>
      <c r="AO153" s="21" t="str">
        <f t="shared" si="228"/>
        <v/>
      </c>
      <c r="AP153" s="27"/>
      <c r="AQ153" t="str">
        <f t="shared" si="229"/>
        <v/>
      </c>
      <c r="AR153" s="20" t="str">
        <f t="shared" si="194"/>
        <v/>
      </c>
      <c r="AS153" s="21" t="str">
        <f t="shared" si="195"/>
        <v/>
      </c>
      <c r="AT153" s="21" t="str">
        <f t="shared" si="196"/>
        <v/>
      </c>
      <c r="AU153" s="21" t="str">
        <f t="shared" si="267"/>
        <v/>
      </c>
      <c r="AV153" s="27"/>
      <c r="AW153" t="str">
        <f t="shared" si="230"/>
        <v/>
      </c>
      <c r="AX153" t="str">
        <f t="shared" si="231"/>
        <v/>
      </c>
      <c r="AY153" t="str">
        <f t="shared" si="232"/>
        <v/>
      </c>
      <c r="AZ153" t="str">
        <f t="shared" si="233"/>
        <v/>
      </c>
      <c r="BA153" t="str">
        <f t="shared" si="268"/>
        <v/>
      </c>
      <c r="BB153" s="28"/>
      <c r="BC153" t="str">
        <f t="shared" si="234"/>
        <v/>
      </c>
      <c r="BD153" s="20" t="str">
        <f t="shared" si="197"/>
        <v/>
      </c>
      <c r="BE153" s="21" t="str">
        <f t="shared" si="235"/>
        <v/>
      </c>
      <c r="BF153" s="21" t="str">
        <f t="shared" si="236"/>
        <v/>
      </c>
      <c r="BG153" s="21" t="str">
        <f t="shared" si="237"/>
        <v/>
      </c>
      <c r="BH153" s="27"/>
      <c r="BI153" t="str">
        <f t="shared" si="238"/>
        <v/>
      </c>
      <c r="BJ153" t="str">
        <f t="shared" si="198"/>
        <v/>
      </c>
      <c r="BK153" t="str">
        <f t="shared" si="239"/>
        <v/>
      </c>
      <c r="BL153" t="str">
        <f t="shared" si="240"/>
        <v/>
      </c>
      <c r="BM153" t="str">
        <f t="shared" si="241"/>
        <v/>
      </c>
      <c r="BN153" s="28"/>
      <c r="BO153" t="str">
        <f t="shared" si="242"/>
        <v/>
      </c>
      <c r="BP153" s="20" t="str">
        <f t="shared" si="199"/>
        <v/>
      </c>
      <c r="BQ153" s="21" t="str">
        <f t="shared" si="243"/>
        <v/>
      </c>
      <c r="BR153" s="21" t="str">
        <f t="shared" si="244"/>
        <v/>
      </c>
      <c r="BS153" s="21" t="str">
        <f t="shared" si="245"/>
        <v/>
      </c>
      <c r="BT153" s="27"/>
      <c r="BU153" t="str">
        <f t="shared" si="246"/>
        <v/>
      </c>
      <c r="BV153" t="str">
        <f t="shared" si="200"/>
        <v/>
      </c>
      <c r="BW153" t="str">
        <f t="shared" si="247"/>
        <v/>
      </c>
      <c r="BX153" t="str">
        <f t="shared" si="248"/>
        <v/>
      </c>
      <c r="BY153" t="str">
        <f t="shared" si="249"/>
        <v/>
      </c>
      <c r="BZ153" s="28"/>
      <c r="CA153" t="str">
        <f t="shared" si="250"/>
        <v/>
      </c>
      <c r="CB153" s="20" t="str">
        <f t="shared" si="251"/>
        <v/>
      </c>
      <c r="CC153" s="21" t="str">
        <f t="shared" si="252"/>
        <v/>
      </c>
      <c r="CD153" s="21" t="str">
        <f t="shared" si="253"/>
        <v/>
      </c>
      <c r="CE153" s="21" t="str">
        <f t="shared" si="254"/>
        <v/>
      </c>
      <c r="CF153" s="27"/>
      <c r="CI153" s="3">
        <v>150</v>
      </c>
      <c r="CJ153" s="3" t="e">
        <f t="shared" si="201"/>
        <v>#NUM!</v>
      </c>
      <c r="CK153" s="3" t="e">
        <f t="shared" si="202"/>
        <v>#NUM!</v>
      </c>
      <c r="CL153" s="3" t="e">
        <f t="shared" si="203"/>
        <v>#NUM!</v>
      </c>
      <c r="CM153" s="3" t="e">
        <f>VLOOKUP(CJ153,Anmeldung!$A$5:$E$204,5,FALSE)</f>
        <v>#NUM!</v>
      </c>
      <c r="CO153" s="63" t="e">
        <f>VLOOKUP(CJ153,Anmeldung!$A$5:$E$204,5,FALSE)</f>
        <v>#NUM!</v>
      </c>
      <c r="CP153" s="3" t="e">
        <f t="shared" si="255"/>
        <v>#NUM!</v>
      </c>
      <c r="CQ153" s="64" t="str">
        <f t="shared" si="256"/>
        <v/>
      </c>
      <c r="CR153" s="65" t="str">
        <f t="shared" si="257"/>
        <v/>
      </c>
      <c r="CS153">
        <f t="shared" si="204"/>
        <v>150</v>
      </c>
      <c r="CT153" t="str">
        <f t="shared" si="258"/>
        <v/>
      </c>
      <c r="CU153" t="str">
        <f t="shared" si="259"/>
        <v/>
      </c>
      <c r="CV153" t="str">
        <f t="shared" si="269"/>
        <v/>
      </c>
      <c r="CW153" t="str">
        <f t="shared" si="260"/>
        <v/>
      </c>
      <c r="CZ153" s="3">
        <v>150</v>
      </c>
      <c r="DA153" s="3" t="str">
        <f t="shared" si="261"/>
        <v/>
      </c>
      <c r="DB153" s="3" t="str">
        <f t="shared" si="262"/>
        <v/>
      </c>
      <c r="DC153" s="3" t="str">
        <f t="shared" si="263"/>
        <v/>
      </c>
      <c r="DF153" s="3">
        <v>150</v>
      </c>
      <c r="DG153" s="3" t="str">
        <f t="shared" si="264"/>
        <v/>
      </c>
      <c r="DH153" s="3" t="str">
        <f t="shared" si="265"/>
        <v/>
      </c>
      <c r="DI153" s="3" t="str">
        <f t="shared" si="266"/>
        <v/>
      </c>
    </row>
    <row r="154" spans="1:113" x14ac:dyDescent="0.3">
      <c r="A154">
        <f t="shared" si="205"/>
        <v>0</v>
      </c>
      <c r="B154">
        <f t="shared" si="206"/>
        <v>0</v>
      </c>
      <c r="C154">
        <f t="shared" si="207"/>
        <v>0</v>
      </c>
      <c r="D154">
        <f t="shared" si="208"/>
        <v>0</v>
      </c>
      <c r="E154">
        <f t="shared" si="209"/>
        <v>0</v>
      </c>
      <c r="F154">
        <f t="shared" si="210"/>
        <v>0</v>
      </c>
      <c r="G154">
        <f t="shared" si="211"/>
        <v>0</v>
      </c>
      <c r="H154">
        <f t="shared" si="212"/>
        <v>0</v>
      </c>
      <c r="I154">
        <f t="shared" si="213"/>
        <v>0</v>
      </c>
      <c r="J154">
        <f t="shared" si="214"/>
        <v>0</v>
      </c>
      <c r="M154" s="3" t="str">
        <f t="shared" si="215"/>
        <v/>
      </c>
      <c r="N154" s="3" t="str">
        <f t="shared" si="216"/>
        <v/>
      </c>
      <c r="O154" s="3" t="str">
        <f t="shared" si="217"/>
        <v/>
      </c>
      <c r="P154" s="3" t="str">
        <f t="shared" si="218"/>
        <v/>
      </c>
      <c r="Q154" s="3" t="str">
        <f t="shared" si="219"/>
        <v/>
      </c>
      <c r="R154" s="3" t="str">
        <f t="shared" si="220"/>
        <v/>
      </c>
      <c r="S154" s="3" t="str">
        <f t="shared" si="221"/>
        <v/>
      </c>
      <c r="T154" s="3" t="str">
        <f t="shared" si="222"/>
        <v/>
      </c>
      <c r="U154" s="3" t="str">
        <f t="shared" si="223"/>
        <v/>
      </c>
      <c r="V154" s="3" t="str">
        <f t="shared" si="224"/>
        <v/>
      </c>
      <c r="Z154" s="20" t="str">
        <f>Qualifikation!AD155</f>
        <v/>
      </c>
      <c r="AA154" s="21" t="str">
        <f>Qualifikation!AE155</f>
        <v/>
      </c>
      <c r="AB154" s="21" t="str">
        <f>Qualifikation!AF155</f>
        <v/>
      </c>
      <c r="AC154" s="21" t="str">
        <f>Qualifikation!AG155</f>
        <v/>
      </c>
      <c r="AD154" s="27"/>
      <c r="AE154" t="str">
        <f>IFERROR(VLOOKUP(1000,$A154:Z154,26,FALSE),"")</f>
        <v/>
      </c>
      <c r="AF154" s="20" t="str">
        <f t="shared" si="190"/>
        <v/>
      </c>
      <c r="AG154" s="21" t="str">
        <f t="shared" si="225"/>
        <v/>
      </c>
      <c r="AH154" s="21" t="str">
        <f t="shared" si="191"/>
        <v/>
      </c>
      <c r="AI154" s="21" t="str">
        <f t="shared" si="226"/>
        <v/>
      </c>
      <c r="AJ154" s="27"/>
      <c r="AK154" t="str">
        <f>IFERROR(VLOOKUP(1000,$B154:AF154,31,FALSE),"")</f>
        <v/>
      </c>
      <c r="AL154" s="20" t="str">
        <f t="shared" si="192"/>
        <v/>
      </c>
      <c r="AM154" s="21" t="str">
        <f t="shared" si="227"/>
        <v/>
      </c>
      <c r="AN154" s="21" t="str">
        <f t="shared" si="193"/>
        <v/>
      </c>
      <c r="AO154" s="21" t="str">
        <f t="shared" si="228"/>
        <v/>
      </c>
      <c r="AP154" s="27"/>
      <c r="AQ154" t="str">
        <f t="shared" si="229"/>
        <v/>
      </c>
      <c r="AR154" s="20" t="str">
        <f t="shared" si="194"/>
        <v/>
      </c>
      <c r="AS154" s="21" t="str">
        <f t="shared" si="195"/>
        <v/>
      </c>
      <c r="AT154" s="21" t="str">
        <f t="shared" si="196"/>
        <v/>
      </c>
      <c r="AU154" s="21" t="str">
        <f t="shared" si="267"/>
        <v/>
      </c>
      <c r="AV154" s="27"/>
      <c r="AW154" t="str">
        <f t="shared" si="230"/>
        <v/>
      </c>
      <c r="AX154" t="str">
        <f t="shared" si="231"/>
        <v/>
      </c>
      <c r="AY154" t="str">
        <f t="shared" si="232"/>
        <v/>
      </c>
      <c r="AZ154" t="str">
        <f t="shared" si="233"/>
        <v/>
      </c>
      <c r="BA154" t="str">
        <f t="shared" si="268"/>
        <v/>
      </c>
      <c r="BB154" s="28"/>
      <c r="BC154" t="str">
        <f t="shared" si="234"/>
        <v/>
      </c>
      <c r="BD154" s="20" t="str">
        <f t="shared" si="197"/>
        <v/>
      </c>
      <c r="BE154" s="21" t="str">
        <f t="shared" si="235"/>
        <v/>
      </c>
      <c r="BF154" s="21" t="str">
        <f t="shared" si="236"/>
        <v/>
      </c>
      <c r="BG154" s="21" t="str">
        <f t="shared" si="237"/>
        <v/>
      </c>
      <c r="BH154" s="27"/>
      <c r="BI154" t="str">
        <f t="shared" si="238"/>
        <v/>
      </c>
      <c r="BJ154" t="str">
        <f t="shared" si="198"/>
        <v/>
      </c>
      <c r="BK154" t="str">
        <f t="shared" si="239"/>
        <v/>
      </c>
      <c r="BL154" t="str">
        <f t="shared" si="240"/>
        <v/>
      </c>
      <c r="BM154" t="str">
        <f t="shared" si="241"/>
        <v/>
      </c>
      <c r="BN154" s="28"/>
      <c r="BO154" t="str">
        <f t="shared" si="242"/>
        <v/>
      </c>
      <c r="BP154" s="20" t="str">
        <f t="shared" si="199"/>
        <v/>
      </c>
      <c r="BQ154" s="21" t="str">
        <f t="shared" si="243"/>
        <v/>
      </c>
      <c r="BR154" s="21" t="str">
        <f t="shared" si="244"/>
        <v/>
      </c>
      <c r="BS154" s="21" t="str">
        <f t="shared" si="245"/>
        <v/>
      </c>
      <c r="BT154" s="27"/>
      <c r="BU154" t="str">
        <f t="shared" si="246"/>
        <v/>
      </c>
      <c r="BV154" t="str">
        <f t="shared" si="200"/>
        <v/>
      </c>
      <c r="BW154" t="str">
        <f t="shared" si="247"/>
        <v/>
      </c>
      <c r="BX154" t="str">
        <f t="shared" si="248"/>
        <v/>
      </c>
      <c r="BY154" t="str">
        <f t="shared" si="249"/>
        <v/>
      </c>
      <c r="BZ154" s="28"/>
      <c r="CA154" t="str">
        <f t="shared" si="250"/>
        <v/>
      </c>
      <c r="CB154" s="20" t="str">
        <f t="shared" si="251"/>
        <v/>
      </c>
      <c r="CC154" s="21" t="str">
        <f t="shared" si="252"/>
        <v/>
      </c>
      <c r="CD154" s="21" t="str">
        <f t="shared" si="253"/>
        <v/>
      </c>
      <c r="CE154" s="21" t="str">
        <f t="shared" si="254"/>
        <v/>
      </c>
      <c r="CF154" s="27"/>
      <c r="CI154" s="3">
        <v>151</v>
      </c>
      <c r="CJ154" s="3" t="e">
        <f t="shared" si="201"/>
        <v>#NUM!</v>
      </c>
      <c r="CK154" s="3" t="e">
        <f t="shared" si="202"/>
        <v>#NUM!</v>
      </c>
      <c r="CL154" s="3" t="e">
        <f t="shared" si="203"/>
        <v>#NUM!</v>
      </c>
      <c r="CM154" s="3" t="e">
        <f>VLOOKUP(CJ154,Anmeldung!$A$5:$E$204,5,FALSE)</f>
        <v>#NUM!</v>
      </c>
      <c r="CO154" s="63" t="e">
        <f>VLOOKUP(CJ154,Anmeldung!$A$5:$E$204,5,FALSE)</f>
        <v>#NUM!</v>
      </c>
      <c r="CP154" s="3" t="e">
        <f t="shared" si="255"/>
        <v>#NUM!</v>
      </c>
      <c r="CQ154" s="64" t="str">
        <f t="shared" si="256"/>
        <v/>
      </c>
      <c r="CR154" s="65" t="str">
        <f t="shared" si="257"/>
        <v/>
      </c>
      <c r="CS154">
        <f t="shared" si="204"/>
        <v>151</v>
      </c>
      <c r="CT154" t="str">
        <f t="shared" si="258"/>
        <v/>
      </c>
      <c r="CU154" t="str">
        <f t="shared" si="259"/>
        <v/>
      </c>
      <c r="CV154" t="str">
        <f t="shared" si="269"/>
        <v/>
      </c>
      <c r="CW154" t="str">
        <f t="shared" si="260"/>
        <v/>
      </c>
      <c r="CZ154" s="3">
        <v>151</v>
      </c>
      <c r="DA154" s="3" t="str">
        <f t="shared" si="261"/>
        <v/>
      </c>
      <c r="DB154" s="3" t="str">
        <f t="shared" si="262"/>
        <v/>
      </c>
      <c r="DC154" s="3" t="str">
        <f t="shared" si="263"/>
        <v/>
      </c>
      <c r="DF154" s="3">
        <v>151</v>
      </c>
      <c r="DG154" s="3" t="str">
        <f t="shared" si="264"/>
        <v/>
      </c>
      <c r="DH154" s="3" t="str">
        <f t="shared" si="265"/>
        <v/>
      </c>
      <c r="DI154" s="3" t="str">
        <f t="shared" si="266"/>
        <v/>
      </c>
    </row>
    <row r="155" spans="1:113" x14ac:dyDescent="0.3">
      <c r="A155">
        <f t="shared" si="205"/>
        <v>0</v>
      </c>
      <c r="B155">
        <f t="shared" si="206"/>
        <v>0</v>
      </c>
      <c r="C155">
        <f t="shared" si="207"/>
        <v>0</v>
      </c>
      <c r="D155">
        <f t="shared" si="208"/>
        <v>0</v>
      </c>
      <c r="E155">
        <f t="shared" si="209"/>
        <v>0</v>
      </c>
      <c r="F155">
        <f t="shared" si="210"/>
        <v>0</v>
      </c>
      <c r="G155">
        <f t="shared" si="211"/>
        <v>0</v>
      </c>
      <c r="H155">
        <f t="shared" si="212"/>
        <v>0</v>
      </c>
      <c r="I155">
        <f t="shared" si="213"/>
        <v>0</v>
      </c>
      <c r="J155">
        <f t="shared" si="214"/>
        <v>0</v>
      </c>
      <c r="M155" s="3" t="str">
        <f t="shared" si="215"/>
        <v/>
      </c>
      <c r="N155" s="3" t="str">
        <f t="shared" si="216"/>
        <v/>
      </c>
      <c r="O155" s="3" t="str">
        <f t="shared" si="217"/>
        <v/>
      </c>
      <c r="P155" s="3" t="str">
        <f t="shared" si="218"/>
        <v/>
      </c>
      <c r="Q155" s="3" t="str">
        <f t="shared" si="219"/>
        <v/>
      </c>
      <c r="R155" s="3" t="str">
        <f t="shared" si="220"/>
        <v/>
      </c>
      <c r="S155" s="3" t="str">
        <f t="shared" si="221"/>
        <v/>
      </c>
      <c r="T155" s="3" t="str">
        <f t="shared" si="222"/>
        <v/>
      </c>
      <c r="U155" s="3" t="str">
        <f t="shared" si="223"/>
        <v/>
      </c>
      <c r="V155" s="3" t="str">
        <f t="shared" si="224"/>
        <v/>
      </c>
      <c r="Z155" s="20" t="str">
        <f>Qualifikation!AD156</f>
        <v/>
      </c>
      <c r="AA155" s="21" t="str">
        <f>Qualifikation!AE156</f>
        <v/>
      </c>
      <c r="AB155" s="21" t="str">
        <f>Qualifikation!AF156</f>
        <v/>
      </c>
      <c r="AC155" s="21" t="str">
        <f>Qualifikation!AG156</f>
        <v/>
      </c>
      <c r="AD155" s="27"/>
      <c r="AE155" t="str">
        <f>IFERROR(VLOOKUP(1000,$A155:Z155,26,FALSE),"")</f>
        <v/>
      </c>
      <c r="AF155" s="20" t="str">
        <f t="shared" si="190"/>
        <v/>
      </c>
      <c r="AG155" s="21" t="str">
        <f t="shared" si="225"/>
        <v/>
      </c>
      <c r="AH155" s="21" t="str">
        <f t="shared" si="191"/>
        <v/>
      </c>
      <c r="AI155" s="21" t="str">
        <f t="shared" si="226"/>
        <v/>
      </c>
      <c r="AJ155" s="27"/>
      <c r="AK155" t="str">
        <f>IFERROR(VLOOKUP(1000,$B155:AF155,31,FALSE),"")</f>
        <v/>
      </c>
      <c r="AL155" s="20" t="str">
        <f t="shared" si="192"/>
        <v/>
      </c>
      <c r="AM155" s="21" t="str">
        <f t="shared" si="227"/>
        <v/>
      </c>
      <c r="AN155" s="21" t="str">
        <f t="shared" si="193"/>
        <v/>
      </c>
      <c r="AO155" s="21" t="str">
        <f t="shared" si="228"/>
        <v/>
      </c>
      <c r="AP155" s="27"/>
      <c r="AQ155" t="str">
        <f t="shared" si="229"/>
        <v/>
      </c>
      <c r="AR155" s="20" t="str">
        <f t="shared" si="194"/>
        <v/>
      </c>
      <c r="AS155" s="21" t="str">
        <f t="shared" si="195"/>
        <v/>
      </c>
      <c r="AT155" s="21" t="str">
        <f t="shared" si="196"/>
        <v/>
      </c>
      <c r="AU155" s="21" t="str">
        <f t="shared" si="267"/>
        <v/>
      </c>
      <c r="AV155" s="27"/>
      <c r="AW155" t="str">
        <f t="shared" si="230"/>
        <v/>
      </c>
      <c r="AX155" t="str">
        <f t="shared" si="231"/>
        <v/>
      </c>
      <c r="AY155" t="str">
        <f t="shared" si="232"/>
        <v/>
      </c>
      <c r="AZ155" t="str">
        <f t="shared" si="233"/>
        <v/>
      </c>
      <c r="BA155" t="str">
        <f t="shared" si="268"/>
        <v/>
      </c>
      <c r="BB155" s="28"/>
      <c r="BC155" t="str">
        <f t="shared" si="234"/>
        <v/>
      </c>
      <c r="BD155" s="20" t="str">
        <f t="shared" si="197"/>
        <v/>
      </c>
      <c r="BE155" s="21" t="str">
        <f t="shared" si="235"/>
        <v/>
      </c>
      <c r="BF155" s="21" t="str">
        <f t="shared" si="236"/>
        <v/>
      </c>
      <c r="BG155" s="21" t="str">
        <f t="shared" si="237"/>
        <v/>
      </c>
      <c r="BH155" s="27"/>
      <c r="BI155" t="str">
        <f t="shared" si="238"/>
        <v/>
      </c>
      <c r="BJ155" t="str">
        <f t="shared" si="198"/>
        <v/>
      </c>
      <c r="BK155" t="str">
        <f t="shared" si="239"/>
        <v/>
      </c>
      <c r="BL155" t="str">
        <f t="shared" si="240"/>
        <v/>
      </c>
      <c r="BM155" t="str">
        <f t="shared" si="241"/>
        <v/>
      </c>
      <c r="BN155" s="28"/>
      <c r="BO155" t="str">
        <f t="shared" si="242"/>
        <v/>
      </c>
      <c r="BP155" s="20" t="str">
        <f t="shared" si="199"/>
        <v/>
      </c>
      <c r="BQ155" s="21" t="str">
        <f t="shared" si="243"/>
        <v/>
      </c>
      <c r="BR155" s="21" t="str">
        <f t="shared" si="244"/>
        <v/>
      </c>
      <c r="BS155" s="21" t="str">
        <f t="shared" si="245"/>
        <v/>
      </c>
      <c r="BT155" s="27"/>
      <c r="BU155" t="str">
        <f t="shared" si="246"/>
        <v/>
      </c>
      <c r="BV155" t="str">
        <f t="shared" si="200"/>
        <v/>
      </c>
      <c r="BW155" t="str">
        <f t="shared" si="247"/>
        <v/>
      </c>
      <c r="BX155" t="str">
        <f t="shared" si="248"/>
        <v/>
      </c>
      <c r="BY155" t="str">
        <f t="shared" si="249"/>
        <v/>
      </c>
      <c r="BZ155" s="28"/>
      <c r="CA155" t="str">
        <f t="shared" si="250"/>
        <v/>
      </c>
      <c r="CB155" s="20" t="str">
        <f t="shared" si="251"/>
        <v/>
      </c>
      <c r="CC155" s="21" t="str">
        <f t="shared" si="252"/>
        <v/>
      </c>
      <c r="CD155" s="21" t="str">
        <f t="shared" si="253"/>
        <v/>
      </c>
      <c r="CE155" s="21" t="str">
        <f t="shared" si="254"/>
        <v/>
      </c>
      <c r="CF155" s="27"/>
      <c r="CI155" s="3">
        <v>152</v>
      </c>
      <c r="CJ155" s="3" t="e">
        <f t="shared" si="201"/>
        <v>#NUM!</v>
      </c>
      <c r="CK155" s="3" t="e">
        <f t="shared" si="202"/>
        <v>#NUM!</v>
      </c>
      <c r="CL155" s="3" t="e">
        <f t="shared" si="203"/>
        <v>#NUM!</v>
      </c>
      <c r="CM155" s="3" t="e">
        <f>VLOOKUP(CJ155,Anmeldung!$A$5:$E$204,5,FALSE)</f>
        <v>#NUM!</v>
      </c>
      <c r="CO155" s="63" t="e">
        <f>VLOOKUP(CJ155,Anmeldung!$A$5:$E$204,5,FALSE)</f>
        <v>#NUM!</v>
      </c>
      <c r="CP155" s="3" t="e">
        <f t="shared" si="255"/>
        <v>#NUM!</v>
      </c>
      <c r="CQ155" s="64" t="str">
        <f t="shared" si="256"/>
        <v/>
      </c>
      <c r="CR155" s="65" t="str">
        <f t="shared" si="257"/>
        <v/>
      </c>
      <c r="CS155">
        <f t="shared" si="204"/>
        <v>152</v>
      </c>
      <c r="CT155" t="str">
        <f t="shared" si="258"/>
        <v/>
      </c>
      <c r="CU155" t="str">
        <f t="shared" si="259"/>
        <v/>
      </c>
      <c r="CV155" t="str">
        <f t="shared" si="269"/>
        <v/>
      </c>
      <c r="CW155" t="str">
        <f t="shared" si="260"/>
        <v/>
      </c>
      <c r="CZ155" s="3">
        <v>152</v>
      </c>
      <c r="DA155" s="3" t="str">
        <f t="shared" si="261"/>
        <v/>
      </c>
      <c r="DB155" s="3" t="str">
        <f t="shared" si="262"/>
        <v/>
      </c>
      <c r="DC155" s="3" t="str">
        <f t="shared" si="263"/>
        <v/>
      </c>
      <c r="DF155" s="3">
        <v>152</v>
      </c>
      <c r="DG155" s="3" t="str">
        <f t="shared" si="264"/>
        <v/>
      </c>
      <c r="DH155" s="3" t="str">
        <f t="shared" si="265"/>
        <v/>
      </c>
      <c r="DI155" s="3" t="str">
        <f t="shared" si="266"/>
        <v/>
      </c>
    </row>
    <row r="156" spans="1:113" x14ac:dyDescent="0.3">
      <c r="A156">
        <f t="shared" si="205"/>
        <v>0</v>
      </c>
      <c r="B156">
        <f t="shared" si="206"/>
        <v>0</v>
      </c>
      <c r="C156">
        <f t="shared" si="207"/>
        <v>0</v>
      </c>
      <c r="D156">
        <f t="shared" si="208"/>
        <v>0</v>
      </c>
      <c r="E156">
        <f t="shared" si="209"/>
        <v>0</v>
      </c>
      <c r="F156">
        <f t="shared" si="210"/>
        <v>0</v>
      </c>
      <c r="G156">
        <f t="shared" si="211"/>
        <v>0</v>
      </c>
      <c r="H156">
        <f t="shared" si="212"/>
        <v>0</v>
      </c>
      <c r="I156">
        <f t="shared" si="213"/>
        <v>0</v>
      </c>
      <c r="J156">
        <f t="shared" si="214"/>
        <v>0</v>
      </c>
      <c r="M156" s="3" t="str">
        <f t="shared" si="215"/>
        <v/>
      </c>
      <c r="N156" s="3" t="str">
        <f t="shared" si="216"/>
        <v/>
      </c>
      <c r="O156" s="3" t="str">
        <f t="shared" si="217"/>
        <v/>
      </c>
      <c r="P156" s="3" t="str">
        <f t="shared" si="218"/>
        <v/>
      </c>
      <c r="Q156" s="3" t="str">
        <f t="shared" si="219"/>
        <v/>
      </c>
      <c r="R156" s="3" t="str">
        <f t="shared" si="220"/>
        <v/>
      </c>
      <c r="S156" s="3" t="str">
        <f t="shared" si="221"/>
        <v/>
      </c>
      <c r="T156" s="3" t="str">
        <f t="shared" si="222"/>
        <v/>
      </c>
      <c r="U156" s="3" t="str">
        <f t="shared" si="223"/>
        <v/>
      </c>
      <c r="V156" s="3" t="str">
        <f t="shared" si="224"/>
        <v/>
      </c>
      <c r="Z156" s="20" t="str">
        <f>Qualifikation!AD157</f>
        <v/>
      </c>
      <c r="AA156" s="21" t="str">
        <f>Qualifikation!AE157</f>
        <v/>
      </c>
      <c r="AB156" s="21" t="str">
        <f>Qualifikation!AF157</f>
        <v/>
      </c>
      <c r="AC156" s="21" t="str">
        <f>Qualifikation!AG157</f>
        <v/>
      </c>
      <c r="AD156" s="27"/>
      <c r="AE156" t="str">
        <f>IFERROR(VLOOKUP(1000,$A156:Z156,26,FALSE),"")</f>
        <v/>
      </c>
      <c r="AF156" s="20" t="str">
        <f t="shared" si="190"/>
        <v/>
      </c>
      <c r="AG156" s="21" t="str">
        <f t="shared" si="225"/>
        <v/>
      </c>
      <c r="AH156" s="21" t="str">
        <f t="shared" si="191"/>
        <v/>
      </c>
      <c r="AI156" s="21" t="str">
        <f t="shared" si="226"/>
        <v/>
      </c>
      <c r="AJ156" s="27"/>
      <c r="AK156" t="str">
        <f>IFERROR(VLOOKUP(1000,$B156:AF156,31,FALSE),"")</f>
        <v/>
      </c>
      <c r="AL156" s="20" t="str">
        <f t="shared" si="192"/>
        <v/>
      </c>
      <c r="AM156" s="21" t="str">
        <f t="shared" si="227"/>
        <v/>
      </c>
      <c r="AN156" s="21" t="str">
        <f t="shared" si="193"/>
        <v/>
      </c>
      <c r="AO156" s="21" t="str">
        <f t="shared" si="228"/>
        <v/>
      </c>
      <c r="AP156" s="27"/>
      <c r="AQ156" t="str">
        <f t="shared" si="229"/>
        <v/>
      </c>
      <c r="AR156" s="20" t="str">
        <f t="shared" si="194"/>
        <v/>
      </c>
      <c r="AS156" s="21" t="str">
        <f t="shared" si="195"/>
        <v/>
      </c>
      <c r="AT156" s="21" t="str">
        <f t="shared" si="196"/>
        <v/>
      </c>
      <c r="AU156" s="21" t="str">
        <f t="shared" si="267"/>
        <v/>
      </c>
      <c r="AV156" s="27"/>
      <c r="AW156" t="str">
        <f t="shared" si="230"/>
        <v/>
      </c>
      <c r="AX156" t="str">
        <f t="shared" si="231"/>
        <v/>
      </c>
      <c r="AY156" t="str">
        <f t="shared" si="232"/>
        <v/>
      </c>
      <c r="AZ156" t="str">
        <f t="shared" si="233"/>
        <v/>
      </c>
      <c r="BA156" t="str">
        <f t="shared" si="268"/>
        <v/>
      </c>
      <c r="BB156" s="28"/>
      <c r="BC156" t="str">
        <f t="shared" si="234"/>
        <v/>
      </c>
      <c r="BD156" s="20" t="str">
        <f t="shared" si="197"/>
        <v/>
      </c>
      <c r="BE156" s="21" t="str">
        <f t="shared" si="235"/>
        <v/>
      </c>
      <c r="BF156" s="21" t="str">
        <f t="shared" si="236"/>
        <v/>
      </c>
      <c r="BG156" s="21" t="str">
        <f t="shared" si="237"/>
        <v/>
      </c>
      <c r="BH156" s="27"/>
      <c r="BI156" t="str">
        <f t="shared" si="238"/>
        <v/>
      </c>
      <c r="BJ156" t="str">
        <f t="shared" si="198"/>
        <v/>
      </c>
      <c r="BK156" t="str">
        <f t="shared" si="239"/>
        <v/>
      </c>
      <c r="BL156" t="str">
        <f t="shared" si="240"/>
        <v/>
      </c>
      <c r="BM156" t="str">
        <f t="shared" si="241"/>
        <v/>
      </c>
      <c r="BN156" s="28"/>
      <c r="BO156" t="str">
        <f t="shared" si="242"/>
        <v/>
      </c>
      <c r="BP156" s="20" t="str">
        <f t="shared" si="199"/>
        <v/>
      </c>
      <c r="BQ156" s="21" t="str">
        <f t="shared" si="243"/>
        <v/>
      </c>
      <c r="BR156" s="21" t="str">
        <f t="shared" si="244"/>
        <v/>
      </c>
      <c r="BS156" s="21" t="str">
        <f t="shared" si="245"/>
        <v/>
      </c>
      <c r="BT156" s="27"/>
      <c r="BU156" t="str">
        <f t="shared" si="246"/>
        <v/>
      </c>
      <c r="BV156" t="str">
        <f t="shared" si="200"/>
        <v/>
      </c>
      <c r="BW156" t="str">
        <f t="shared" si="247"/>
        <v/>
      </c>
      <c r="BX156" t="str">
        <f t="shared" si="248"/>
        <v/>
      </c>
      <c r="BY156" t="str">
        <f t="shared" si="249"/>
        <v/>
      </c>
      <c r="BZ156" s="28"/>
      <c r="CA156" t="str">
        <f t="shared" si="250"/>
        <v/>
      </c>
      <c r="CB156" s="20" t="str">
        <f t="shared" si="251"/>
        <v/>
      </c>
      <c r="CC156" s="21" t="str">
        <f t="shared" si="252"/>
        <v/>
      </c>
      <c r="CD156" s="21" t="str">
        <f t="shared" si="253"/>
        <v/>
      </c>
      <c r="CE156" s="21" t="str">
        <f t="shared" si="254"/>
        <v/>
      </c>
      <c r="CF156" s="27"/>
      <c r="CI156" s="3">
        <v>153</v>
      </c>
      <c r="CJ156" s="3" t="e">
        <f t="shared" si="201"/>
        <v>#NUM!</v>
      </c>
      <c r="CK156" s="3" t="e">
        <f t="shared" si="202"/>
        <v>#NUM!</v>
      </c>
      <c r="CL156" s="3" t="e">
        <f t="shared" si="203"/>
        <v>#NUM!</v>
      </c>
      <c r="CM156" s="3" t="e">
        <f>VLOOKUP(CJ156,Anmeldung!$A$5:$E$204,5,FALSE)</f>
        <v>#NUM!</v>
      </c>
      <c r="CO156" s="63" t="e">
        <f>VLOOKUP(CJ156,Anmeldung!$A$5:$E$204,5,FALSE)</f>
        <v>#NUM!</v>
      </c>
      <c r="CP156" s="3" t="e">
        <f t="shared" si="255"/>
        <v>#NUM!</v>
      </c>
      <c r="CQ156" s="64" t="str">
        <f t="shared" si="256"/>
        <v/>
      </c>
      <c r="CR156" s="65" t="str">
        <f t="shared" si="257"/>
        <v/>
      </c>
      <c r="CS156">
        <f t="shared" si="204"/>
        <v>153</v>
      </c>
      <c r="CT156" t="str">
        <f t="shared" si="258"/>
        <v/>
      </c>
      <c r="CU156" t="str">
        <f t="shared" si="259"/>
        <v/>
      </c>
      <c r="CV156" t="str">
        <f t="shared" si="269"/>
        <v/>
      </c>
      <c r="CW156" t="str">
        <f t="shared" si="260"/>
        <v/>
      </c>
      <c r="CZ156" s="3">
        <v>153</v>
      </c>
      <c r="DA156" s="3" t="str">
        <f t="shared" si="261"/>
        <v/>
      </c>
      <c r="DB156" s="3" t="str">
        <f t="shared" si="262"/>
        <v/>
      </c>
      <c r="DC156" s="3" t="str">
        <f t="shared" si="263"/>
        <v/>
      </c>
      <c r="DF156" s="3">
        <v>153</v>
      </c>
      <c r="DG156" s="3" t="str">
        <f t="shared" si="264"/>
        <v/>
      </c>
      <c r="DH156" s="3" t="str">
        <f t="shared" si="265"/>
        <v/>
      </c>
      <c r="DI156" s="3" t="str">
        <f t="shared" si="266"/>
        <v/>
      </c>
    </row>
    <row r="157" spans="1:113" x14ac:dyDescent="0.3">
      <c r="A157">
        <f t="shared" si="205"/>
        <v>0</v>
      </c>
      <c r="B157">
        <f t="shared" si="206"/>
        <v>0</v>
      </c>
      <c r="C157">
        <f t="shared" si="207"/>
        <v>0</v>
      </c>
      <c r="D157">
        <f t="shared" si="208"/>
        <v>0</v>
      </c>
      <c r="E157">
        <f t="shared" si="209"/>
        <v>0</v>
      </c>
      <c r="F157">
        <f t="shared" si="210"/>
        <v>0</v>
      </c>
      <c r="G157">
        <f t="shared" si="211"/>
        <v>0</v>
      </c>
      <c r="H157">
        <f t="shared" si="212"/>
        <v>0</v>
      </c>
      <c r="I157">
        <f t="shared" si="213"/>
        <v>0</v>
      </c>
      <c r="J157">
        <f t="shared" si="214"/>
        <v>0</v>
      </c>
      <c r="M157" s="3" t="str">
        <f t="shared" si="215"/>
        <v/>
      </c>
      <c r="N157" s="3" t="str">
        <f t="shared" si="216"/>
        <v/>
      </c>
      <c r="O157" s="3" t="str">
        <f t="shared" si="217"/>
        <v/>
      </c>
      <c r="P157" s="3" t="str">
        <f t="shared" si="218"/>
        <v/>
      </c>
      <c r="Q157" s="3" t="str">
        <f t="shared" si="219"/>
        <v/>
      </c>
      <c r="R157" s="3" t="str">
        <f t="shared" si="220"/>
        <v/>
      </c>
      <c r="S157" s="3" t="str">
        <f t="shared" si="221"/>
        <v/>
      </c>
      <c r="T157" s="3" t="str">
        <f t="shared" si="222"/>
        <v/>
      </c>
      <c r="U157" s="3" t="str">
        <f t="shared" si="223"/>
        <v/>
      </c>
      <c r="V157" s="3" t="str">
        <f t="shared" si="224"/>
        <v/>
      </c>
      <c r="Z157" s="20" t="str">
        <f>Qualifikation!AD158</f>
        <v/>
      </c>
      <c r="AA157" s="21" t="str">
        <f>Qualifikation!AE158</f>
        <v/>
      </c>
      <c r="AB157" s="21" t="str">
        <f>Qualifikation!AF158</f>
        <v/>
      </c>
      <c r="AC157" s="21" t="str">
        <f>Qualifikation!AG158</f>
        <v/>
      </c>
      <c r="AD157" s="27"/>
      <c r="AE157" t="str">
        <f>IFERROR(VLOOKUP(1000,$A157:Z157,26,FALSE),"")</f>
        <v/>
      </c>
      <c r="AF157" s="20" t="str">
        <f t="shared" si="190"/>
        <v/>
      </c>
      <c r="AG157" s="21" t="str">
        <f t="shared" si="225"/>
        <v/>
      </c>
      <c r="AH157" s="21" t="str">
        <f t="shared" si="191"/>
        <v/>
      </c>
      <c r="AI157" s="21" t="str">
        <f t="shared" si="226"/>
        <v/>
      </c>
      <c r="AJ157" s="27"/>
      <c r="AK157" t="str">
        <f>IFERROR(VLOOKUP(1000,$B157:AF157,31,FALSE),"")</f>
        <v/>
      </c>
      <c r="AL157" s="20" t="str">
        <f t="shared" si="192"/>
        <v/>
      </c>
      <c r="AM157" s="21" t="str">
        <f t="shared" si="227"/>
        <v/>
      </c>
      <c r="AN157" s="21" t="str">
        <f t="shared" si="193"/>
        <v/>
      </c>
      <c r="AO157" s="21" t="str">
        <f t="shared" si="228"/>
        <v/>
      </c>
      <c r="AP157" s="27"/>
      <c r="AQ157" t="str">
        <f t="shared" si="229"/>
        <v/>
      </c>
      <c r="AR157" s="20" t="str">
        <f t="shared" si="194"/>
        <v/>
      </c>
      <c r="AS157" s="21" t="str">
        <f t="shared" si="195"/>
        <v/>
      </c>
      <c r="AT157" s="21" t="str">
        <f t="shared" si="196"/>
        <v/>
      </c>
      <c r="AU157" s="21" t="str">
        <f t="shared" si="267"/>
        <v/>
      </c>
      <c r="AV157" s="27"/>
      <c r="AW157" t="str">
        <f t="shared" si="230"/>
        <v/>
      </c>
      <c r="AX157" t="str">
        <f t="shared" si="231"/>
        <v/>
      </c>
      <c r="AY157" t="str">
        <f t="shared" si="232"/>
        <v/>
      </c>
      <c r="AZ157" t="str">
        <f t="shared" si="233"/>
        <v/>
      </c>
      <c r="BA157" t="str">
        <f t="shared" si="268"/>
        <v/>
      </c>
      <c r="BB157" s="28"/>
      <c r="BC157" t="str">
        <f t="shared" si="234"/>
        <v/>
      </c>
      <c r="BD157" s="20" t="str">
        <f t="shared" si="197"/>
        <v/>
      </c>
      <c r="BE157" s="21" t="str">
        <f t="shared" si="235"/>
        <v/>
      </c>
      <c r="BF157" s="21" t="str">
        <f t="shared" si="236"/>
        <v/>
      </c>
      <c r="BG157" s="21" t="str">
        <f t="shared" si="237"/>
        <v/>
      </c>
      <c r="BH157" s="27"/>
      <c r="BI157" t="str">
        <f t="shared" si="238"/>
        <v/>
      </c>
      <c r="BJ157" t="str">
        <f t="shared" si="198"/>
        <v/>
      </c>
      <c r="BK157" t="str">
        <f t="shared" si="239"/>
        <v/>
      </c>
      <c r="BL157" t="str">
        <f t="shared" si="240"/>
        <v/>
      </c>
      <c r="BM157" t="str">
        <f t="shared" si="241"/>
        <v/>
      </c>
      <c r="BN157" s="28"/>
      <c r="BO157" t="str">
        <f t="shared" si="242"/>
        <v/>
      </c>
      <c r="BP157" s="20" t="str">
        <f t="shared" si="199"/>
        <v/>
      </c>
      <c r="BQ157" s="21" t="str">
        <f t="shared" si="243"/>
        <v/>
      </c>
      <c r="BR157" s="21" t="str">
        <f t="shared" si="244"/>
        <v/>
      </c>
      <c r="BS157" s="21" t="str">
        <f t="shared" si="245"/>
        <v/>
      </c>
      <c r="BT157" s="27"/>
      <c r="BU157" t="str">
        <f t="shared" si="246"/>
        <v/>
      </c>
      <c r="BV157" t="str">
        <f t="shared" si="200"/>
        <v/>
      </c>
      <c r="BW157" t="str">
        <f t="shared" si="247"/>
        <v/>
      </c>
      <c r="BX157" t="str">
        <f t="shared" si="248"/>
        <v/>
      </c>
      <c r="BY157" t="str">
        <f t="shared" si="249"/>
        <v/>
      </c>
      <c r="BZ157" s="28"/>
      <c r="CA157" t="str">
        <f t="shared" si="250"/>
        <v/>
      </c>
      <c r="CB157" s="20" t="str">
        <f t="shared" si="251"/>
        <v/>
      </c>
      <c r="CC157" s="21" t="str">
        <f t="shared" si="252"/>
        <v/>
      </c>
      <c r="CD157" s="21" t="str">
        <f t="shared" si="253"/>
        <v/>
      </c>
      <c r="CE157" s="21" t="str">
        <f t="shared" si="254"/>
        <v/>
      </c>
      <c r="CF157" s="27"/>
      <c r="CI157" s="3">
        <v>154</v>
      </c>
      <c r="CJ157" s="3" t="e">
        <f t="shared" si="201"/>
        <v>#NUM!</v>
      </c>
      <c r="CK157" s="3" t="e">
        <f t="shared" si="202"/>
        <v>#NUM!</v>
      </c>
      <c r="CL157" s="3" t="e">
        <f t="shared" si="203"/>
        <v>#NUM!</v>
      </c>
      <c r="CM157" s="3" t="e">
        <f>VLOOKUP(CJ157,Anmeldung!$A$5:$E$204,5,FALSE)</f>
        <v>#NUM!</v>
      </c>
      <c r="CO157" s="63" t="e">
        <f>VLOOKUP(CJ157,Anmeldung!$A$5:$E$204,5,FALSE)</f>
        <v>#NUM!</v>
      </c>
      <c r="CP157" s="3" t="e">
        <f t="shared" si="255"/>
        <v>#NUM!</v>
      </c>
      <c r="CQ157" s="64" t="str">
        <f t="shared" si="256"/>
        <v/>
      </c>
      <c r="CR157" s="65" t="str">
        <f t="shared" si="257"/>
        <v/>
      </c>
      <c r="CS157">
        <f t="shared" si="204"/>
        <v>154</v>
      </c>
      <c r="CT157" t="str">
        <f t="shared" si="258"/>
        <v/>
      </c>
      <c r="CU157" t="str">
        <f t="shared" si="259"/>
        <v/>
      </c>
      <c r="CV157" t="str">
        <f t="shared" si="269"/>
        <v/>
      </c>
      <c r="CW157" t="str">
        <f t="shared" si="260"/>
        <v/>
      </c>
      <c r="CZ157" s="3">
        <v>154</v>
      </c>
      <c r="DA157" s="3" t="str">
        <f t="shared" si="261"/>
        <v/>
      </c>
      <c r="DB157" s="3" t="str">
        <f t="shared" si="262"/>
        <v/>
      </c>
      <c r="DC157" s="3" t="str">
        <f t="shared" si="263"/>
        <v/>
      </c>
      <c r="DF157" s="3">
        <v>154</v>
      </c>
      <c r="DG157" s="3" t="str">
        <f t="shared" si="264"/>
        <v/>
      </c>
      <c r="DH157" s="3" t="str">
        <f t="shared" si="265"/>
        <v/>
      </c>
      <c r="DI157" s="3" t="str">
        <f t="shared" si="266"/>
        <v/>
      </c>
    </row>
    <row r="158" spans="1:113" x14ac:dyDescent="0.3">
      <c r="A158">
        <f t="shared" si="205"/>
        <v>0</v>
      </c>
      <c r="B158">
        <f t="shared" si="206"/>
        <v>0</v>
      </c>
      <c r="C158">
        <f t="shared" si="207"/>
        <v>0</v>
      </c>
      <c r="D158">
        <f t="shared" si="208"/>
        <v>0</v>
      </c>
      <c r="E158">
        <f t="shared" si="209"/>
        <v>0</v>
      </c>
      <c r="F158">
        <f t="shared" si="210"/>
        <v>0</v>
      </c>
      <c r="G158">
        <f t="shared" si="211"/>
        <v>0</v>
      </c>
      <c r="H158">
        <f t="shared" si="212"/>
        <v>0</v>
      </c>
      <c r="I158">
        <f t="shared" si="213"/>
        <v>0</v>
      </c>
      <c r="J158">
        <f t="shared" si="214"/>
        <v>0</v>
      </c>
      <c r="M158" s="3" t="str">
        <f t="shared" si="215"/>
        <v/>
      </c>
      <c r="N158" s="3" t="str">
        <f t="shared" si="216"/>
        <v/>
      </c>
      <c r="O158" s="3" t="str">
        <f t="shared" si="217"/>
        <v/>
      </c>
      <c r="P158" s="3" t="str">
        <f t="shared" si="218"/>
        <v/>
      </c>
      <c r="Q158" s="3" t="str">
        <f t="shared" si="219"/>
        <v/>
      </c>
      <c r="R158" s="3" t="str">
        <f t="shared" si="220"/>
        <v/>
      </c>
      <c r="S158" s="3" t="str">
        <f t="shared" si="221"/>
        <v/>
      </c>
      <c r="T158" s="3" t="str">
        <f t="shared" si="222"/>
        <v/>
      </c>
      <c r="U158" s="3" t="str">
        <f t="shared" si="223"/>
        <v/>
      </c>
      <c r="V158" s="3" t="str">
        <f t="shared" si="224"/>
        <v/>
      </c>
      <c r="Z158" s="20" t="str">
        <f>Qualifikation!AD159</f>
        <v/>
      </c>
      <c r="AA158" s="21" t="str">
        <f>Qualifikation!AE159</f>
        <v/>
      </c>
      <c r="AB158" s="21" t="str">
        <f>Qualifikation!AF159</f>
        <v/>
      </c>
      <c r="AC158" s="21" t="str">
        <f>Qualifikation!AG159</f>
        <v/>
      </c>
      <c r="AD158" s="27"/>
      <c r="AE158" t="str">
        <f>IFERROR(VLOOKUP(1000,$A158:Z158,26,FALSE),"")</f>
        <v/>
      </c>
      <c r="AF158" s="20" t="str">
        <f t="shared" si="190"/>
        <v/>
      </c>
      <c r="AG158" s="21" t="str">
        <f t="shared" si="225"/>
        <v/>
      </c>
      <c r="AH158" s="21" t="str">
        <f t="shared" si="191"/>
        <v/>
      </c>
      <c r="AI158" s="21" t="str">
        <f t="shared" si="226"/>
        <v/>
      </c>
      <c r="AJ158" s="27"/>
      <c r="AK158" t="str">
        <f>IFERROR(VLOOKUP(1000,$B158:AF158,31,FALSE),"")</f>
        <v/>
      </c>
      <c r="AL158" s="20" t="str">
        <f t="shared" si="192"/>
        <v/>
      </c>
      <c r="AM158" s="21" t="str">
        <f t="shared" si="227"/>
        <v/>
      </c>
      <c r="AN158" s="21" t="str">
        <f t="shared" si="193"/>
        <v/>
      </c>
      <c r="AO158" s="21" t="str">
        <f t="shared" si="228"/>
        <v/>
      </c>
      <c r="AP158" s="27"/>
      <c r="AQ158" t="str">
        <f t="shared" si="229"/>
        <v/>
      </c>
      <c r="AR158" s="20" t="str">
        <f t="shared" si="194"/>
        <v/>
      </c>
      <c r="AS158" s="21" t="str">
        <f t="shared" si="195"/>
        <v/>
      </c>
      <c r="AT158" s="21" t="str">
        <f t="shared" si="196"/>
        <v/>
      </c>
      <c r="AU158" s="21" t="str">
        <f t="shared" si="267"/>
        <v/>
      </c>
      <c r="AV158" s="27"/>
      <c r="AW158" t="str">
        <f t="shared" si="230"/>
        <v/>
      </c>
      <c r="AX158" t="str">
        <f t="shared" si="231"/>
        <v/>
      </c>
      <c r="AY158" t="str">
        <f t="shared" si="232"/>
        <v/>
      </c>
      <c r="AZ158" t="str">
        <f t="shared" si="233"/>
        <v/>
      </c>
      <c r="BA158" t="str">
        <f t="shared" si="268"/>
        <v/>
      </c>
      <c r="BB158" s="28"/>
      <c r="BC158" t="str">
        <f t="shared" si="234"/>
        <v/>
      </c>
      <c r="BD158" s="20" t="str">
        <f t="shared" si="197"/>
        <v/>
      </c>
      <c r="BE158" s="21" t="str">
        <f t="shared" si="235"/>
        <v/>
      </c>
      <c r="BF158" s="21" t="str">
        <f t="shared" si="236"/>
        <v/>
      </c>
      <c r="BG158" s="21" t="str">
        <f t="shared" si="237"/>
        <v/>
      </c>
      <c r="BH158" s="27"/>
      <c r="BI158" t="str">
        <f t="shared" si="238"/>
        <v/>
      </c>
      <c r="BJ158" t="str">
        <f t="shared" si="198"/>
        <v/>
      </c>
      <c r="BK158" t="str">
        <f t="shared" si="239"/>
        <v/>
      </c>
      <c r="BL158" t="str">
        <f t="shared" si="240"/>
        <v/>
      </c>
      <c r="BM158" t="str">
        <f t="shared" si="241"/>
        <v/>
      </c>
      <c r="BN158" s="28"/>
      <c r="BO158" t="str">
        <f t="shared" si="242"/>
        <v/>
      </c>
      <c r="BP158" s="20" t="str">
        <f t="shared" si="199"/>
        <v/>
      </c>
      <c r="BQ158" s="21" t="str">
        <f t="shared" si="243"/>
        <v/>
      </c>
      <c r="BR158" s="21" t="str">
        <f t="shared" si="244"/>
        <v/>
      </c>
      <c r="BS158" s="21" t="str">
        <f t="shared" si="245"/>
        <v/>
      </c>
      <c r="BT158" s="27"/>
      <c r="BU158" t="str">
        <f t="shared" si="246"/>
        <v/>
      </c>
      <c r="BV158" t="str">
        <f t="shared" si="200"/>
        <v/>
      </c>
      <c r="BW158" t="str">
        <f t="shared" si="247"/>
        <v/>
      </c>
      <c r="BX158" t="str">
        <f t="shared" si="248"/>
        <v/>
      </c>
      <c r="BY158" t="str">
        <f t="shared" si="249"/>
        <v/>
      </c>
      <c r="BZ158" s="28"/>
      <c r="CA158" t="str">
        <f t="shared" si="250"/>
        <v/>
      </c>
      <c r="CB158" s="20" t="str">
        <f t="shared" si="251"/>
        <v/>
      </c>
      <c r="CC158" s="21" t="str">
        <f t="shared" si="252"/>
        <v/>
      </c>
      <c r="CD158" s="21" t="str">
        <f t="shared" si="253"/>
        <v/>
      </c>
      <c r="CE158" s="21" t="str">
        <f t="shared" si="254"/>
        <v/>
      </c>
      <c r="CF158" s="27"/>
      <c r="CI158" s="3">
        <v>155</v>
      </c>
      <c r="CJ158" s="3" t="e">
        <f t="shared" si="201"/>
        <v>#NUM!</v>
      </c>
      <c r="CK158" s="3" t="e">
        <f t="shared" si="202"/>
        <v>#NUM!</v>
      </c>
      <c r="CL158" s="3" t="e">
        <f t="shared" si="203"/>
        <v>#NUM!</v>
      </c>
      <c r="CM158" s="3" t="e">
        <f>VLOOKUP(CJ158,Anmeldung!$A$5:$E$204,5,FALSE)</f>
        <v>#NUM!</v>
      </c>
      <c r="CO158" s="63" t="e">
        <f>VLOOKUP(CJ158,Anmeldung!$A$5:$E$204,5,FALSE)</f>
        <v>#NUM!</v>
      </c>
      <c r="CP158" s="3" t="e">
        <f t="shared" si="255"/>
        <v>#NUM!</v>
      </c>
      <c r="CQ158" s="64" t="str">
        <f t="shared" si="256"/>
        <v/>
      </c>
      <c r="CR158" s="65" t="str">
        <f t="shared" si="257"/>
        <v/>
      </c>
      <c r="CS158">
        <f t="shared" si="204"/>
        <v>155</v>
      </c>
      <c r="CT158" t="str">
        <f t="shared" si="258"/>
        <v/>
      </c>
      <c r="CU158" t="str">
        <f t="shared" si="259"/>
        <v/>
      </c>
      <c r="CV158" t="str">
        <f t="shared" si="269"/>
        <v/>
      </c>
      <c r="CW158" t="str">
        <f t="shared" si="260"/>
        <v/>
      </c>
      <c r="CZ158" s="3">
        <v>155</v>
      </c>
      <c r="DA158" s="3" t="str">
        <f t="shared" si="261"/>
        <v/>
      </c>
      <c r="DB158" s="3" t="str">
        <f t="shared" si="262"/>
        <v/>
      </c>
      <c r="DC158" s="3" t="str">
        <f t="shared" si="263"/>
        <v/>
      </c>
      <c r="DF158" s="3">
        <v>155</v>
      </c>
      <c r="DG158" s="3" t="str">
        <f t="shared" si="264"/>
        <v/>
      </c>
      <c r="DH158" s="3" t="str">
        <f t="shared" si="265"/>
        <v/>
      </c>
      <c r="DI158" s="3" t="str">
        <f t="shared" si="266"/>
        <v/>
      </c>
    </row>
    <row r="159" spans="1:113" x14ac:dyDescent="0.3">
      <c r="A159">
        <f t="shared" si="205"/>
        <v>0</v>
      </c>
      <c r="B159">
        <f t="shared" si="206"/>
        <v>0</v>
      </c>
      <c r="C159">
        <f t="shared" si="207"/>
        <v>0</v>
      </c>
      <c r="D159">
        <f t="shared" si="208"/>
        <v>0</v>
      </c>
      <c r="E159">
        <f t="shared" si="209"/>
        <v>0</v>
      </c>
      <c r="F159">
        <f t="shared" si="210"/>
        <v>0</v>
      </c>
      <c r="G159">
        <f t="shared" si="211"/>
        <v>0</v>
      </c>
      <c r="H159">
        <f t="shared" si="212"/>
        <v>0</v>
      </c>
      <c r="I159">
        <f t="shared" si="213"/>
        <v>0</v>
      </c>
      <c r="J159">
        <f t="shared" si="214"/>
        <v>0</v>
      </c>
      <c r="M159" s="3" t="str">
        <f t="shared" si="215"/>
        <v/>
      </c>
      <c r="N159" s="3" t="str">
        <f t="shared" si="216"/>
        <v/>
      </c>
      <c r="O159" s="3" t="str">
        <f t="shared" si="217"/>
        <v/>
      </c>
      <c r="P159" s="3" t="str">
        <f t="shared" si="218"/>
        <v/>
      </c>
      <c r="Q159" s="3" t="str">
        <f t="shared" si="219"/>
        <v/>
      </c>
      <c r="R159" s="3" t="str">
        <f t="shared" si="220"/>
        <v/>
      </c>
      <c r="S159" s="3" t="str">
        <f t="shared" si="221"/>
        <v/>
      </c>
      <c r="T159" s="3" t="str">
        <f t="shared" si="222"/>
        <v/>
      </c>
      <c r="U159" s="3" t="str">
        <f t="shared" si="223"/>
        <v/>
      </c>
      <c r="V159" s="3" t="str">
        <f t="shared" si="224"/>
        <v/>
      </c>
      <c r="Z159" s="20" t="str">
        <f>Qualifikation!AD160</f>
        <v/>
      </c>
      <c r="AA159" s="21" t="str">
        <f>Qualifikation!AE160</f>
        <v/>
      </c>
      <c r="AB159" s="21" t="str">
        <f>Qualifikation!AF160</f>
        <v/>
      </c>
      <c r="AC159" s="21" t="str">
        <f>Qualifikation!AG160</f>
        <v/>
      </c>
      <c r="AD159" s="27"/>
      <c r="AE159" t="str">
        <f>IFERROR(VLOOKUP(1000,$A159:Z159,26,FALSE),"")</f>
        <v/>
      </c>
      <c r="AF159" s="20" t="str">
        <f t="shared" si="190"/>
        <v/>
      </c>
      <c r="AG159" s="21" t="str">
        <f t="shared" si="225"/>
        <v/>
      </c>
      <c r="AH159" s="21" t="str">
        <f t="shared" si="191"/>
        <v/>
      </c>
      <c r="AI159" s="21" t="str">
        <f t="shared" si="226"/>
        <v/>
      </c>
      <c r="AJ159" s="27"/>
      <c r="AK159" t="str">
        <f>IFERROR(VLOOKUP(1000,$B159:AF159,31,FALSE),"")</f>
        <v/>
      </c>
      <c r="AL159" s="20" t="str">
        <f t="shared" si="192"/>
        <v/>
      </c>
      <c r="AM159" s="21" t="str">
        <f t="shared" si="227"/>
        <v/>
      </c>
      <c r="AN159" s="21" t="str">
        <f t="shared" si="193"/>
        <v/>
      </c>
      <c r="AO159" s="21" t="str">
        <f t="shared" si="228"/>
        <v/>
      </c>
      <c r="AP159" s="27"/>
      <c r="AQ159" t="str">
        <f t="shared" si="229"/>
        <v/>
      </c>
      <c r="AR159" s="20" t="str">
        <f t="shared" si="194"/>
        <v/>
      </c>
      <c r="AS159" s="21" t="str">
        <f t="shared" si="195"/>
        <v/>
      </c>
      <c r="AT159" s="21" t="str">
        <f t="shared" si="196"/>
        <v/>
      </c>
      <c r="AU159" s="21" t="str">
        <f t="shared" si="267"/>
        <v/>
      </c>
      <c r="AV159" s="27"/>
      <c r="AW159" t="str">
        <f t="shared" si="230"/>
        <v/>
      </c>
      <c r="AX159" t="str">
        <f t="shared" si="231"/>
        <v/>
      </c>
      <c r="AY159" t="str">
        <f t="shared" si="232"/>
        <v/>
      </c>
      <c r="AZ159" t="str">
        <f t="shared" si="233"/>
        <v/>
      </c>
      <c r="BA159" t="str">
        <f t="shared" si="268"/>
        <v/>
      </c>
      <c r="BB159" s="28"/>
      <c r="BC159" t="str">
        <f t="shared" si="234"/>
        <v/>
      </c>
      <c r="BD159" s="20" t="str">
        <f t="shared" si="197"/>
        <v/>
      </c>
      <c r="BE159" s="21" t="str">
        <f t="shared" si="235"/>
        <v/>
      </c>
      <c r="BF159" s="21" t="str">
        <f t="shared" si="236"/>
        <v/>
      </c>
      <c r="BG159" s="21" t="str">
        <f t="shared" si="237"/>
        <v/>
      </c>
      <c r="BH159" s="27"/>
      <c r="BI159" t="str">
        <f t="shared" si="238"/>
        <v/>
      </c>
      <c r="BJ159" t="str">
        <f t="shared" si="198"/>
        <v/>
      </c>
      <c r="BK159" t="str">
        <f t="shared" si="239"/>
        <v/>
      </c>
      <c r="BL159" t="str">
        <f t="shared" si="240"/>
        <v/>
      </c>
      <c r="BM159" t="str">
        <f t="shared" si="241"/>
        <v/>
      </c>
      <c r="BN159" s="28"/>
      <c r="BO159" t="str">
        <f t="shared" si="242"/>
        <v/>
      </c>
      <c r="BP159" s="20" t="str">
        <f t="shared" si="199"/>
        <v/>
      </c>
      <c r="BQ159" s="21" t="str">
        <f t="shared" si="243"/>
        <v/>
      </c>
      <c r="BR159" s="21" t="str">
        <f t="shared" si="244"/>
        <v/>
      </c>
      <c r="BS159" s="21" t="str">
        <f t="shared" si="245"/>
        <v/>
      </c>
      <c r="BT159" s="27"/>
      <c r="BU159" t="str">
        <f t="shared" si="246"/>
        <v/>
      </c>
      <c r="BV159" t="str">
        <f t="shared" si="200"/>
        <v/>
      </c>
      <c r="BW159" t="str">
        <f t="shared" si="247"/>
        <v/>
      </c>
      <c r="BX159" t="str">
        <f t="shared" si="248"/>
        <v/>
      </c>
      <c r="BY159" t="str">
        <f t="shared" si="249"/>
        <v/>
      </c>
      <c r="BZ159" s="28"/>
      <c r="CA159" t="str">
        <f t="shared" si="250"/>
        <v/>
      </c>
      <c r="CB159" s="20" t="str">
        <f t="shared" si="251"/>
        <v/>
      </c>
      <c r="CC159" s="21" t="str">
        <f t="shared" si="252"/>
        <v/>
      </c>
      <c r="CD159" s="21" t="str">
        <f t="shared" si="253"/>
        <v/>
      </c>
      <c r="CE159" s="21" t="str">
        <f t="shared" si="254"/>
        <v/>
      </c>
      <c r="CF159" s="27"/>
      <c r="CI159" s="3">
        <v>156</v>
      </c>
      <c r="CJ159" s="3" t="e">
        <f t="shared" si="201"/>
        <v>#NUM!</v>
      </c>
      <c r="CK159" s="3" t="e">
        <f t="shared" si="202"/>
        <v>#NUM!</v>
      </c>
      <c r="CL159" s="3" t="e">
        <f t="shared" si="203"/>
        <v>#NUM!</v>
      </c>
      <c r="CM159" s="3" t="e">
        <f>VLOOKUP(CJ159,Anmeldung!$A$5:$E$204,5,FALSE)</f>
        <v>#NUM!</v>
      </c>
      <c r="CO159" s="63" t="e">
        <f>VLOOKUP(CJ159,Anmeldung!$A$5:$E$204,5,FALSE)</f>
        <v>#NUM!</v>
      </c>
      <c r="CP159" s="3" t="e">
        <f t="shared" si="255"/>
        <v>#NUM!</v>
      </c>
      <c r="CQ159" s="64" t="str">
        <f t="shared" si="256"/>
        <v/>
      </c>
      <c r="CR159" s="65" t="str">
        <f t="shared" si="257"/>
        <v/>
      </c>
      <c r="CS159">
        <f t="shared" si="204"/>
        <v>156</v>
      </c>
      <c r="CT159" t="str">
        <f t="shared" si="258"/>
        <v/>
      </c>
      <c r="CU159" t="str">
        <f t="shared" si="259"/>
        <v/>
      </c>
      <c r="CV159" t="str">
        <f t="shared" si="269"/>
        <v/>
      </c>
      <c r="CW159" t="str">
        <f t="shared" si="260"/>
        <v/>
      </c>
      <c r="CZ159" s="3">
        <v>156</v>
      </c>
      <c r="DA159" s="3" t="str">
        <f t="shared" si="261"/>
        <v/>
      </c>
      <c r="DB159" s="3" t="str">
        <f t="shared" si="262"/>
        <v/>
      </c>
      <c r="DC159" s="3" t="str">
        <f t="shared" si="263"/>
        <v/>
      </c>
      <c r="DF159" s="3">
        <v>156</v>
      </c>
      <c r="DG159" s="3" t="str">
        <f t="shared" si="264"/>
        <v/>
      </c>
      <c r="DH159" s="3" t="str">
        <f t="shared" si="265"/>
        <v/>
      </c>
      <c r="DI159" s="3" t="str">
        <f t="shared" si="266"/>
        <v/>
      </c>
    </row>
    <row r="160" spans="1:113" x14ac:dyDescent="0.3">
      <c r="A160">
        <f t="shared" si="205"/>
        <v>0</v>
      </c>
      <c r="B160">
        <f t="shared" si="206"/>
        <v>0</v>
      </c>
      <c r="C160">
        <f t="shared" si="207"/>
        <v>0</v>
      </c>
      <c r="D160">
        <f t="shared" si="208"/>
        <v>0</v>
      </c>
      <c r="E160">
        <f t="shared" si="209"/>
        <v>0</v>
      </c>
      <c r="F160">
        <f t="shared" si="210"/>
        <v>0</v>
      </c>
      <c r="G160">
        <f t="shared" si="211"/>
        <v>0</v>
      </c>
      <c r="H160">
        <f t="shared" si="212"/>
        <v>0</v>
      </c>
      <c r="I160">
        <f t="shared" si="213"/>
        <v>0</v>
      </c>
      <c r="J160">
        <f t="shared" si="214"/>
        <v>0</v>
      </c>
      <c r="M160" s="3" t="str">
        <f t="shared" si="215"/>
        <v/>
      </c>
      <c r="N160" s="3" t="str">
        <f t="shared" si="216"/>
        <v/>
      </c>
      <c r="O160" s="3" t="str">
        <f t="shared" si="217"/>
        <v/>
      </c>
      <c r="P160" s="3" t="str">
        <f t="shared" si="218"/>
        <v/>
      </c>
      <c r="Q160" s="3" t="str">
        <f t="shared" si="219"/>
        <v/>
      </c>
      <c r="R160" s="3" t="str">
        <f t="shared" si="220"/>
        <v/>
      </c>
      <c r="S160" s="3" t="str">
        <f t="shared" si="221"/>
        <v/>
      </c>
      <c r="T160" s="3" t="str">
        <f t="shared" si="222"/>
        <v/>
      </c>
      <c r="U160" s="3" t="str">
        <f t="shared" si="223"/>
        <v/>
      </c>
      <c r="V160" s="3" t="str">
        <f t="shared" si="224"/>
        <v/>
      </c>
      <c r="Z160" s="20" t="str">
        <f>Qualifikation!AD161</f>
        <v/>
      </c>
      <c r="AA160" s="21" t="str">
        <f>Qualifikation!AE161</f>
        <v/>
      </c>
      <c r="AB160" s="21" t="str">
        <f>Qualifikation!AF161</f>
        <v/>
      </c>
      <c r="AC160" s="21" t="str">
        <f>Qualifikation!AG161</f>
        <v/>
      </c>
      <c r="AD160" s="27"/>
      <c r="AE160" t="str">
        <f>IFERROR(VLOOKUP(1000,$A160:Z160,26,FALSE),"")</f>
        <v/>
      </c>
      <c r="AF160" s="20" t="str">
        <f t="shared" si="190"/>
        <v/>
      </c>
      <c r="AG160" s="21" t="str">
        <f t="shared" si="225"/>
        <v/>
      </c>
      <c r="AH160" s="21" t="str">
        <f t="shared" si="191"/>
        <v/>
      </c>
      <c r="AI160" s="21" t="str">
        <f t="shared" si="226"/>
        <v/>
      </c>
      <c r="AJ160" s="27"/>
      <c r="AK160" t="str">
        <f>IFERROR(VLOOKUP(1000,$B160:AF160,31,FALSE),"")</f>
        <v/>
      </c>
      <c r="AL160" s="20" t="str">
        <f t="shared" si="192"/>
        <v/>
      </c>
      <c r="AM160" s="21" t="str">
        <f t="shared" si="227"/>
        <v/>
      </c>
      <c r="AN160" s="21" t="str">
        <f t="shared" si="193"/>
        <v/>
      </c>
      <c r="AO160" s="21" t="str">
        <f t="shared" si="228"/>
        <v/>
      </c>
      <c r="AP160" s="27"/>
      <c r="AQ160" t="str">
        <f t="shared" si="229"/>
        <v/>
      </c>
      <c r="AR160" s="20" t="str">
        <f t="shared" si="194"/>
        <v/>
      </c>
      <c r="AS160" s="21" t="str">
        <f t="shared" si="195"/>
        <v/>
      </c>
      <c r="AT160" s="21" t="str">
        <f t="shared" si="196"/>
        <v/>
      </c>
      <c r="AU160" s="21" t="str">
        <f t="shared" si="267"/>
        <v/>
      </c>
      <c r="AV160" s="27"/>
      <c r="AW160" t="str">
        <f t="shared" si="230"/>
        <v/>
      </c>
      <c r="AX160" t="str">
        <f t="shared" si="231"/>
        <v/>
      </c>
      <c r="AY160" t="str">
        <f t="shared" si="232"/>
        <v/>
      </c>
      <c r="AZ160" t="str">
        <f t="shared" si="233"/>
        <v/>
      </c>
      <c r="BA160" t="str">
        <f t="shared" si="268"/>
        <v/>
      </c>
      <c r="BB160" s="28"/>
      <c r="BC160" t="str">
        <f t="shared" si="234"/>
        <v/>
      </c>
      <c r="BD160" s="20" t="str">
        <f t="shared" si="197"/>
        <v/>
      </c>
      <c r="BE160" s="21" t="str">
        <f t="shared" si="235"/>
        <v/>
      </c>
      <c r="BF160" s="21" t="str">
        <f t="shared" si="236"/>
        <v/>
      </c>
      <c r="BG160" s="21" t="str">
        <f t="shared" si="237"/>
        <v/>
      </c>
      <c r="BH160" s="27"/>
      <c r="BI160" t="str">
        <f t="shared" si="238"/>
        <v/>
      </c>
      <c r="BJ160" t="str">
        <f t="shared" si="198"/>
        <v/>
      </c>
      <c r="BK160" t="str">
        <f t="shared" si="239"/>
        <v/>
      </c>
      <c r="BL160" t="str">
        <f t="shared" si="240"/>
        <v/>
      </c>
      <c r="BM160" t="str">
        <f t="shared" si="241"/>
        <v/>
      </c>
      <c r="BN160" s="28"/>
      <c r="BO160" t="str">
        <f t="shared" si="242"/>
        <v/>
      </c>
      <c r="BP160" s="20" t="str">
        <f t="shared" si="199"/>
        <v/>
      </c>
      <c r="BQ160" s="21" t="str">
        <f t="shared" si="243"/>
        <v/>
      </c>
      <c r="BR160" s="21" t="str">
        <f t="shared" si="244"/>
        <v/>
      </c>
      <c r="BS160" s="21" t="str">
        <f t="shared" si="245"/>
        <v/>
      </c>
      <c r="BT160" s="27"/>
      <c r="BU160" t="str">
        <f t="shared" si="246"/>
        <v/>
      </c>
      <c r="BV160" t="str">
        <f t="shared" si="200"/>
        <v/>
      </c>
      <c r="BW160" t="str">
        <f t="shared" si="247"/>
        <v/>
      </c>
      <c r="BX160" t="str">
        <f t="shared" si="248"/>
        <v/>
      </c>
      <c r="BY160" t="str">
        <f t="shared" si="249"/>
        <v/>
      </c>
      <c r="BZ160" s="28"/>
      <c r="CA160" t="str">
        <f t="shared" si="250"/>
        <v/>
      </c>
      <c r="CB160" s="20" t="str">
        <f t="shared" si="251"/>
        <v/>
      </c>
      <c r="CC160" s="21" t="str">
        <f t="shared" si="252"/>
        <v/>
      </c>
      <c r="CD160" s="21" t="str">
        <f t="shared" si="253"/>
        <v/>
      </c>
      <c r="CE160" s="21" t="str">
        <f t="shared" si="254"/>
        <v/>
      </c>
      <c r="CF160" s="27"/>
      <c r="CI160" s="3">
        <v>157</v>
      </c>
      <c r="CJ160" s="3" t="e">
        <f t="shared" si="201"/>
        <v>#NUM!</v>
      </c>
      <c r="CK160" s="3" t="e">
        <f t="shared" si="202"/>
        <v>#NUM!</v>
      </c>
      <c r="CL160" s="3" t="e">
        <f t="shared" si="203"/>
        <v>#NUM!</v>
      </c>
      <c r="CM160" s="3" t="e">
        <f>VLOOKUP(CJ160,Anmeldung!$A$5:$E$204,5,FALSE)</f>
        <v>#NUM!</v>
      </c>
      <c r="CO160" s="63" t="e">
        <f>VLOOKUP(CJ160,Anmeldung!$A$5:$E$204,5,FALSE)</f>
        <v>#NUM!</v>
      </c>
      <c r="CP160" s="3" t="e">
        <f t="shared" si="255"/>
        <v>#NUM!</v>
      </c>
      <c r="CQ160" s="64" t="str">
        <f t="shared" si="256"/>
        <v/>
      </c>
      <c r="CR160" s="65" t="str">
        <f t="shared" si="257"/>
        <v/>
      </c>
      <c r="CS160">
        <f t="shared" si="204"/>
        <v>157</v>
      </c>
      <c r="CT160" t="str">
        <f t="shared" si="258"/>
        <v/>
      </c>
      <c r="CU160" t="str">
        <f t="shared" si="259"/>
        <v/>
      </c>
      <c r="CV160" t="str">
        <f t="shared" si="269"/>
        <v/>
      </c>
      <c r="CW160" t="str">
        <f t="shared" si="260"/>
        <v/>
      </c>
      <c r="CZ160" s="3">
        <v>157</v>
      </c>
      <c r="DA160" s="3" t="str">
        <f t="shared" si="261"/>
        <v/>
      </c>
      <c r="DB160" s="3" t="str">
        <f t="shared" si="262"/>
        <v/>
      </c>
      <c r="DC160" s="3" t="str">
        <f t="shared" si="263"/>
        <v/>
      </c>
      <c r="DF160" s="3">
        <v>157</v>
      </c>
      <c r="DG160" s="3" t="str">
        <f t="shared" si="264"/>
        <v/>
      </c>
      <c r="DH160" s="3" t="str">
        <f t="shared" si="265"/>
        <v/>
      </c>
      <c r="DI160" s="3" t="str">
        <f t="shared" si="266"/>
        <v/>
      </c>
    </row>
    <row r="161" spans="1:113" x14ac:dyDescent="0.3">
      <c r="A161">
        <f t="shared" si="205"/>
        <v>0</v>
      </c>
      <c r="B161">
        <f t="shared" si="206"/>
        <v>0</v>
      </c>
      <c r="C161">
        <f t="shared" si="207"/>
        <v>0</v>
      </c>
      <c r="D161">
        <f t="shared" si="208"/>
        <v>0</v>
      </c>
      <c r="E161">
        <f t="shared" si="209"/>
        <v>0</v>
      </c>
      <c r="F161">
        <f t="shared" si="210"/>
        <v>0</v>
      </c>
      <c r="G161">
        <f t="shared" si="211"/>
        <v>0</v>
      </c>
      <c r="H161">
        <f t="shared" si="212"/>
        <v>0</v>
      </c>
      <c r="I161">
        <f t="shared" si="213"/>
        <v>0</v>
      </c>
      <c r="J161">
        <f t="shared" si="214"/>
        <v>0</v>
      </c>
      <c r="M161" s="3" t="str">
        <f t="shared" si="215"/>
        <v/>
      </c>
      <c r="N161" s="3" t="str">
        <f t="shared" si="216"/>
        <v/>
      </c>
      <c r="O161" s="3" t="str">
        <f t="shared" si="217"/>
        <v/>
      </c>
      <c r="P161" s="3" t="str">
        <f t="shared" si="218"/>
        <v/>
      </c>
      <c r="Q161" s="3" t="str">
        <f t="shared" si="219"/>
        <v/>
      </c>
      <c r="R161" s="3" t="str">
        <f t="shared" si="220"/>
        <v/>
      </c>
      <c r="S161" s="3" t="str">
        <f t="shared" si="221"/>
        <v/>
      </c>
      <c r="T161" s="3" t="str">
        <f t="shared" si="222"/>
        <v/>
      </c>
      <c r="U161" s="3" t="str">
        <f t="shared" si="223"/>
        <v/>
      </c>
      <c r="V161" s="3" t="str">
        <f t="shared" si="224"/>
        <v/>
      </c>
      <c r="Z161" s="20" t="str">
        <f>Qualifikation!AD162</f>
        <v/>
      </c>
      <c r="AA161" s="21" t="str">
        <f>Qualifikation!AE162</f>
        <v/>
      </c>
      <c r="AB161" s="21" t="str">
        <f>Qualifikation!AF162</f>
        <v/>
      </c>
      <c r="AC161" s="21" t="str">
        <f>Qualifikation!AG162</f>
        <v/>
      </c>
      <c r="AD161" s="27"/>
      <c r="AE161" t="str">
        <f>IFERROR(VLOOKUP(1000,$A161:Z161,26,FALSE),"")</f>
        <v/>
      </c>
      <c r="AF161" s="20" t="str">
        <f t="shared" si="190"/>
        <v/>
      </c>
      <c r="AG161" s="21" t="str">
        <f t="shared" si="225"/>
        <v/>
      </c>
      <c r="AH161" s="21" t="str">
        <f t="shared" si="191"/>
        <v/>
      </c>
      <c r="AI161" s="21" t="str">
        <f t="shared" si="226"/>
        <v/>
      </c>
      <c r="AJ161" s="27"/>
      <c r="AK161" t="str">
        <f>IFERROR(VLOOKUP(1000,$B161:AF161,31,FALSE),"")</f>
        <v/>
      </c>
      <c r="AL161" s="20" t="str">
        <f t="shared" si="192"/>
        <v/>
      </c>
      <c r="AM161" s="21" t="str">
        <f t="shared" si="227"/>
        <v/>
      </c>
      <c r="AN161" s="21" t="str">
        <f t="shared" si="193"/>
        <v/>
      </c>
      <c r="AO161" s="21" t="str">
        <f t="shared" si="228"/>
        <v/>
      </c>
      <c r="AP161" s="27"/>
      <c r="AQ161" t="str">
        <f t="shared" si="229"/>
        <v/>
      </c>
      <c r="AR161" s="20" t="str">
        <f t="shared" si="194"/>
        <v/>
      </c>
      <c r="AS161" s="21" t="str">
        <f t="shared" si="195"/>
        <v/>
      </c>
      <c r="AT161" s="21" t="str">
        <f t="shared" si="196"/>
        <v/>
      </c>
      <c r="AU161" s="21" t="str">
        <f t="shared" si="267"/>
        <v/>
      </c>
      <c r="AV161" s="27"/>
      <c r="AW161" t="str">
        <f t="shared" si="230"/>
        <v/>
      </c>
      <c r="AX161" t="str">
        <f t="shared" si="231"/>
        <v/>
      </c>
      <c r="AY161" t="str">
        <f t="shared" si="232"/>
        <v/>
      </c>
      <c r="AZ161" t="str">
        <f t="shared" si="233"/>
        <v/>
      </c>
      <c r="BA161" t="str">
        <f t="shared" si="268"/>
        <v/>
      </c>
      <c r="BB161" s="28"/>
      <c r="BC161" t="str">
        <f t="shared" si="234"/>
        <v/>
      </c>
      <c r="BD161" s="20" t="str">
        <f t="shared" si="197"/>
        <v/>
      </c>
      <c r="BE161" s="21" t="str">
        <f t="shared" si="235"/>
        <v/>
      </c>
      <c r="BF161" s="21" t="str">
        <f t="shared" si="236"/>
        <v/>
      </c>
      <c r="BG161" s="21" t="str">
        <f t="shared" si="237"/>
        <v/>
      </c>
      <c r="BH161" s="27"/>
      <c r="BI161" t="str">
        <f t="shared" si="238"/>
        <v/>
      </c>
      <c r="BJ161" t="str">
        <f t="shared" si="198"/>
        <v/>
      </c>
      <c r="BK161" t="str">
        <f t="shared" si="239"/>
        <v/>
      </c>
      <c r="BL161" t="str">
        <f t="shared" si="240"/>
        <v/>
      </c>
      <c r="BM161" t="str">
        <f t="shared" si="241"/>
        <v/>
      </c>
      <c r="BN161" s="28"/>
      <c r="BO161" t="str">
        <f t="shared" si="242"/>
        <v/>
      </c>
      <c r="BP161" s="20" t="str">
        <f t="shared" si="199"/>
        <v/>
      </c>
      <c r="BQ161" s="21" t="str">
        <f t="shared" si="243"/>
        <v/>
      </c>
      <c r="BR161" s="21" t="str">
        <f t="shared" si="244"/>
        <v/>
      </c>
      <c r="BS161" s="21" t="str">
        <f t="shared" si="245"/>
        <v/>
      </c>
      <c r="BT161" s="27"/>
      <c r="BU161" t="str">
        <f t="shared" si="246"/>
        <v/>
      </c>
      <c r="BV161" t="str">
        <f t="shared" si="200"/>
        <v/>
      </c>
      <c r="BW161" t="str">
        <f t="shared" si="247"/>
        <v/>
      </c>
      <c r="BX161" t="str">
        <f t="shared" si="248"/>
        <v/>
      </c>
      <c r="BY161" t="str">
        <f t="shared" si="249"/>
        <v/>
      </c>
      <c r="BZ161" s="28"/>
      <c r="CA161" t="str">
        <f t="shared" si="250"/>
        <v/>
      </c>
      <c r="CB161" s="20" t="str">
        <f t="shared" si="251"/>
        <v/>
      </c>
      <c r="CC161" s="21" t="str">
        <f t="shared" si="252"/>
        <v/>
      </c>
      <c r="CD161" s="21" t="str">
        <f t="shared" si="253"/>
        <v/>
      </c>
      <c r="CE161" s="21" t="str">
        <f t="shared" si="254"/>
        <v/>
      </c>
      <c r="CF161" s="27"/>
      <c r="CI161" s="3">
        <v>158</v>
      </c>
      <c r="CJ161" s="3" t="e">
        <f t="shared" si="201"/>
        <v>#NUM!</v>
      </c>
      <c r="CK161" s="3" t="e">
        <f t="shared" si="202"/>
        <v>#NUM!</v>
      </c>
      <c r="CL161" s="3" t="e">
        <f t="shared" si="203"/>
        <v>#NUM!</v>
      </c>
      <c r="CM161" s="3" t="e">
        <f>VLOOKUP(CJ161,Anmeldung!$A$5:$E$204,5,FALSE)</f>
        <v>#NUM!</v>
      </c>
      <c r="CO161" s="63" t="e">
        <f>VLOOKUP(CJ161,Anmeldung!$A$5:$E$204,5,FALSE)</f>
        <v>#NUM!</v>
      </c>
      <c r="CP161" s="3" t="e">
        <f t="shared" si="255"/>
        <v>#NUM!</v>
      </c>
      <c r="CQ161" s="64" t="str">
        <f t="shared" si="256"/>
        <v/>
      </c>
      <c r="CR161" s="65" t="str">
        <f t="shared" si="257"/>
        <v/>
      </c>
      <c r="CS161">
        <f t="shared" si="204"/>
        <v>158</v>
      </c>
      <c r="CT161" t="str">
        <f t="shared" si="258"/>
        <v/>
      </c>
      <c r="CU161" t="str">
        <f t="shared" si="259"/>
        <v/>
      </c>
      <c r="CV161" t="str">
        <f t="shared" si="269"/>
        <v/>
      </c>
      <c r="CW161" t="str">
        <f t="shared" si="260"/>
        <v/>
      </c>
      <c r="CZ161" s="3">
        <v>158</v>
      </c>
      <c r="DA161" s="3" t="str">
        <f t="shared" si="261"/>
        <v/>
      </c>
      <c r="DB161" s="3" t="str">
        <f t="shared" si="262"/>
        <v/>
      </c>
      <c r="DC161" s="3" t="str">
        <f t="shared" si="263"/>
        <v/>
      </c>
      <c r="DF161" s="3">
        <v>158</v>
      </c>
      <c r="DG161" s="3" t="str">
        <f t="shared" si="264"/>
        <v/>
      </c>
      <c r="DH161" s="3" t="str">
        <f t="shared" si="265"/>
        <v/>
      </c>
      <c r="DI161" s="3" t="str">
        <f t="shared" si="266"/>
        <v/>
      </c>
    </row>
    <row r="162" spans="1:113" x14ac:dyDescent="0.3">
      <c r="A162">
        <f t="shared" si="205"/>
        <v>0</v>
      </c>
      <c r="B162">
        <f t="shared" si="206"/>
        <v>0</v>
      </c>
      <c r="C162">
        <f t="shared" si="207"/>
        <v>0</v>
      </c>
      <c r="D162">
        <f t="shared" si="208"/>
        <v>0</v>
      </c>
      <c r="E162">
        <f t="shared" si="209"/>
        <v>0</v>
      </c>
      <c r="F162">
        <f t="shared" si="210"/>
        <v>0</v>
      </c>
      <c r="G162">
        <f t="shared" si="211"/>
        <v>0</v>
      </c>
      <c r="H162">
        <f t="shared" si="212"/>
        <v>0</v>
      </c>
      <c r="I162">
        <f t="shared" si="213"/>
        <v>0</v>
      </c>
      <c r="J162">
        <f t="shared" si="214"/>
        <v>0</v>
      </c>
      <c r="M162" s="3" t="str">
        <f t="shared" si="215"/>
        <v/>
      </c>
      <c r="N162" s="3" t="str">
        <f t="shared" si="216"/>
        <v/>
      </c>
      <c r="O162" s="3" t="str">
        <f t="shared" si="217"/>
        <v/>
      </c>
      <c r="P162" s="3" t="str">
        <f t="shared" si="218"/>
        <v/>
      </c>
      <c r="Q162" s="3" t="str">
        <f t="shared" si="219"/>
        <v/>
      </c>
      <c r="R162" s="3" t="str">
        <f t="shared" si="220"/>
        <v/>
      </c>
      <c r="S162" s="3" t="str">
        <f t="shared" si="221"/>
        <v/>
      </c>
      <c r="T162" s="3" t="str">
        <f t="shared" si="222"/>
        <v/>
      </c>
      <c r="U162" s="3" t="str">
        <f t="shared" si="223"/>
        <v/>
      </c>
      <c r="V162" s="3" t="str">
        <f t="shared" si="224"/>
        <v/>
      </c>
      <c r="Z162" s="20" t="str">
        <f>Qualifikation!AD163</f>
        <v/>
      </c>
      <c r="AA162" s="21" t="str">
        <f>Qualifikation!AE163</f>
        <v/>
      </c>
      <c r="AB162" s="21" t="str">
        <f>Qualifikation!AF163</f>
        <v/>
      </c>
      <c r="AC162" s="21" t="str">
        <f>Qualifikation!AG163</f>
        <v/>
      </c>
      <c r="AD162" s="27"/>
      <c r="AE162" t="str">
        <f>IFERROR(VLOOKUP(1000,$A162:Z162,26,FALSE),"")</f>
        <v/>
      </c>
      <c r="AF162" s="20" t="str">
        <f t="shared" si="190"/>
        <v/>
      </c>
      <c r="AG162" s="21" t="str">
        <f t="shared" si="225"/>
        <v/>
      </c>
      <c r="AH162" s="21" t="str">
        <f t="shared" si="191"/>
        <v/>
      </c>
      <c r="AI162" s="21" t="str">
        <f t="shared" si="226"/>
        <v/>
      </c>
      <c r="AJ162" s="27"/>
      <c r="AK162" t="str">
        <f>IFERROR(VLOOKUP(1000,$B162:AF162,31,FALSE),"")</f>
        <v/>
      </c>
      <c r="AL162" s="20" t="str">
        <f t="shared" si="192"/>
        <v/>
      </c>
      <c r="AM162" s="21" t="str">
        <f t="shared" si="227"/>
        <v/>
      </c>
      <c r="AN162" s="21" t="str">
        <f t="shared" si="193"/>
        <v/>
      </c>
      <c r="AO162" s="21" t="str">
        <f t="shared" si="228"/>
        <v/>
      </c>
      <c r="AP162" s="27"/>
      <c r="AQ162" t="str">
        <f t="shared" si="229"/>
        <v/>
      </c>
      <c r="AR162" s="20" t="str">
        <f t="shared" si="194"/>
        <v/>
      </c>
      <c r="AS162" s="21" t="str">
        <f t="shared" si="195"/>
        <v/>
      </c>
      <c r="AT162" s="21" t="str">
        <f t="shared" si="196"/>
        <v/>
      </c>
      <c r="AU162" s="21" t="str">
        <f t="shared" si="267"/>
        <v/>
      </c>
      <c r="AV162" s="27"/>
      <c r="AW162" t="str">
        <f t="shared" si="230"/>
        <v/>
      </c>
      <c r="AX162" t="str">
        <f t="shared" si="231"/>
        <v/>
      </c>
      <c r="AY162" t="str">
        <f t="shared" si="232"/>
        <v/>
      </c>
      <c r="AZ162" t="str">
        <f t="shared" si="233"/>
        <v/>
      </c>
      <c r="BA162" t="str">
        <f t="shared" si="268"/>
        <v/>
      </c>
      <c r="BB162" s="28"/>
      <c r="BC162" t="str">
        <f t="shared" si="234"/>
        <v/>
      </c>
      <c r="BD162" s="20" t="str">
        <f t="shared" si="197"/>
        <v/>
      </c>
      <c r="BE162" s="21" t="str">
        <f t="shared" si="235"/>
        <v/>
      </c>
      <c r="BF162" s="21" t="str">
        <f t="shared" si="236"/>
        <v/>
      </c>
      <c r="BG162" s="21" t="str">
        <f t="shared" si="237"/>
        <v/>
      </c>
      <c r="BH162" s="27"/>
      <c r="BI162" t="str">
        <f t="shared" si="238"/>
        <v/>
      </c>
      <c r="BJ162" t="str">
        <f t="shared" si="198"/>
        <v/>
      </c>
      <c r="BK162" t="str">
        <f t="shared" si="239"/>
        <v/>
      </c>
      <c r="BL162" t="str">
        <f t="shared" si="240"/>
        <v/>
      </c>
      <c r="BM162" t="str">
        <f t="shared" si="241"/>
        <v/>
      </c>
      <c r="BN162" s="28"/>
      <c r="BO162" t="str">
        <f t="shared" si="242"/>
        <v/>
      </c>
      <c r="BP162" s="20" t="str">
        <f t="shared" si="199"/>
        <v/>
      </c>
      <c r="BQ162" s="21" t="str">
        <f t="shared" si="243"/>
        <v/>
      </c>
      <c r="BR162" s="21" t="str">
        <f t="shared" si="244"/>
        <v/>
      </c>
      <c r="BS162" s="21" t="str">
        <f t="shared" si="245"/>
        <v/>
      </c>
      <c r="BT162" s="27"/>
      <c r="BU162" t="str">
        <f t="shared" si="246"/>
        <v/>
      </c>
      <c r="BV162" t="str">
        <f t="shared" si="200"/>
        <v/>
      </c>
      <c r="BW162" t="str">
        <f t="shared" si="247"/>
        <v/>
      </c>
      <c r="BX162" t="str">
        <f t="shared" si="248"/>
        <v/>
      </c>
      <c r="BY162" t="str">
        <f t="shared" si="249"/>
        <v/>
      </c>
      <c r="BZ162" s="28"/>
      <c r="CA162" t="str">
        <f t="shared" si="250"/>
        <v/>
      </c>
      <c r="CB162" s="20" t="str">
        <f t="shared" si="251"/>
        <v/>
      </c>
      <c r="CC162" s="21" t="str">
        <f t="shared" si="252"/>
        <v/>
      </c>
      <c r="CD162" s="21" t="str">
        <f t="shared" si="253"/>
        <v/>
      </c>
      <c r="CE162" s="21" t="str">
        <f t="shared" si="254"/>
        <v/>
      </c>
      <c r="CF162" s="27"/>
      <c r="CI162" s="3">
        <v>159</v>
      </c>
      <c r="CJ162" s="3" t="e">
        <f t="shared" si="201"/>
        <v>#NUM!</v>
      </c>
      <c r="CK162" s="3" t="e">
        <f t="shared" si="202"/>
        <v>#NUM!</v>
      </c>
      <c r="CL162" s="3" t="e">
        <f t="shared" si="203"/>
        <v>#NUM!</v>
      </c>
      <c r="CM162" s="3" t="e">
        <f>VLOOKUP(CJ162,Anmeldung!$A$5:$E$204,5,FALSE)</f>
        <v>#NUM!</v>
      </c>
      <c r="CO162" s="63" t="e">
        <f>VLOOKUP(CJ162,Anmeldung!$A$5:$E$204,5,FALSE)</f>
        <v>#NUM!</v>
      </c>
      <c r="CP162" s="3" t="e">
        <f t="shared" si="255"/>
        <v>#NUM!</v>
      </c>
      <c r="CQ162" s="64" t="str">
        <f t="shared" si="256"/>
        <v/>
      </c>
      <c r="CR162" s="65" t="str">
        <f t="shared" si="257"/>
        <v/>
      </c>
      <c r="CS162">
        <f t="shared" si="204"/>
        <v>159</v>
      </c>
      <c r="CT162" t="str">
        <f t="shared" si="258"/>
        <v/>
      </c>
      <c r="CU162" t="str">
        <f t="shared" si="259"/>
        <v/>
      </c>
      <c r="CV162" t="str">
        <f t="shared" si="269"/>
        <v/>
      </c>
      <c r="CW162" t="str">
        <f t="shared" si="260"/>
        <v/>
      </c>
      <c r="CZ162" s="3">
        <v>159</v>
      </c>
      <c r="DA162" s="3" t="str">
        <f t="shared" si="261"/>
        <v/>
      </c>
      <c r="DB162" s="3" t="str">
        <f t="shared" si="262"/>
        <v/>
      </c>
      <c r="DC162" s="3" t="str">
        <f t="shared" si="263"/>
        <v/>
      </c>
      <c r="DF162" s="3">
        <v>159</v>
      </c>
      <c r="DG162" s="3" t="str">
        <f t="shared" si="264"/>
        <v/>
      </c>
      <c r="DH162" s="3" t="str">
        <f t="shared" si="265"/>
        <v/>
      </c>
      <c r="DI162" s="3" t="str">
        <f t="shared" si="266"/>
        <v/>
      </c>
    </row>
    <row r="163" spans="1:113" x14ac:dyDescent="0.3">
      <c r="A163">
        <f t="shared" si="205"/>
        <v>0</v>
      </c>
      <c r="B163">
        <f t="shared" si="206"/>
        <v>0</v>
      </c>
      <c r="C163">
        <f t="shared" si="207"/>
        <v>0</v>
      </c>
      <c r="D163">
        <f t="shared" si="208"/>
        <v>0</v>
      </c>
      <c r="E163">
        <f t="shared" si="209"/>
        <v>0</v>
      </c>
      <c r="F163">
        <f t="shared" si="210"/>
        <v>0</v>
      </c>
      <c r="G163">
        <f t="shared" si="211"/>
        <v>0</v>
      </c>
      <c r="H163">
        <f t="shared" si="212"/>
        <v>0</v>
      </c>
      <c r="I163">
        <f t="shared" si="213"/>
        <v>0</v>
      </c>
      <c r="J163">
        <f t="shared" si="214"/>
        <v>0</v>
      </c>
      <c r="M163" s="3" t="str">
        <f t="shared" si="215"/>
        <v/>
      </c>
      <c r="N163" s="3" t="str">
        <f t="shared" si="216"/>
        <v/>
      </c>
      <c r="O163" s="3" t="str">
        <f t="shared" si="217"/>
        <v/>
      </c>
      <c r="P163" s="3" t="str">
        <f t="shared" si="218"/>
        <v/>
      </c>
      <c r="Q163" s="3" t="str">
        <f t="shared" si="219"/>
        <v/>
      </c>
      <c r="R163" s="3" t="str">
        <f t="shared" si="220"/>
        <v/>
      </c>
      <c r="S163" s="3" t="str">
        <f t="shared" si="221"/>
        <v/>
      </c>
      <c r="T163" s="3" t="str">
        <f t="shared" si="222"/>
        <v/>
      </c>
      <c r="U163" s="3" t="str">
        <f t="shared" si="223"/>
        <v/>
      </c>
      <c r="V163" s="3" t="str">
        <f t="shared" si="224"/>
        <v/>
      </c>
      <c r="Z163" s="20" t="str">
        <f>Qualifikation!AD164</f>
        <v/>
      </c>
      <c r="AA163" s="21" t="str">
        <f>Qualifikation!AE164</f>
        <v/>
      </c>
      <c r="AB163" s="21" t="str">
        <f>Qualifikation!AF164</f>
        <v/>
      </c>
      <c r="AC163" s="21" t="str">
        <f>Qualifikation!AG164</f>
        <v/>
      </c>
      <c r="AD163" s="27"/>
      <c r="AE163" t="str">
        <f>IFERROR(VLOOKUP(1000,$A163:Z163,26,FALSE),"")</f>
        <v/>
      </c>
      <c r="AF163" s="20" t="str">
        <f t="shared" si="190"/>
        <v/>
      </c>
      <c r="AG163" s="21" t="str">
        <f t="shared" si="225"/>
        <v/>
      </c>
      <c r="AH163" s="21" t="str">
        <f t="shared" si="191"/>
        <v/>
      </c>
      <c r="AI163" s="21" t="str">
        <f t="shared" si="226"/>
        <v/>
      </c>
      <c r="AJ163" s="27"/>
      <c r="AK163" t="str">
        <f>IFERROR(VLOOKUP(1000,$B163:AF163,31,FALSE),"")</f>
        <v/>
      </c>
      <c r="AL163" s="20" t="str">
        <f t="shared" si="192"/>
        <v/>
      </c>
      <c r="AM163" s="21" t="str">
        <f t="shared" si="227"/>
        <v/>
      </c>
      <c r="AN163" s="21" t="str">
        <f t="shared" si="193"/>
        <v/>
      </c>
      <c r="AO163" s="21" t="str">
        <f t="shared" si="228"/>
        <v/>
      </c>
      <c r="AP163" s="27"/>
      <c r="AQ163" t="str">
        <f t="shared" si="229"/>
        <v/>
      </c>
      <c r="AR163" s="20" t="str">
        <f t="shared" si="194"/>
        <v/>
      </c>
      <c r="AS163" s="21" t="str">
        <f t="shared" si="195"/>
        <v/>
      </c>
      <c r="AT163" s="21" t="str">
        <f t="shared" si="196"/>
        <v/>
      </c>
      <c r="AU163" s="21" t="str">
        <f t="shared" si="267"/>
        <v/>
      </c>
      <c r="AV163" s="27"/>
      <c r="AW163" t="str">
        <f t="shared" si="230"/>
        <v/>
      </c>
      <c r="AX163" t="str">
        <f t="shared" si="231"/>
        <v/>
      </c>
      <c r="AY163" t="str">
        <f t="shared" si="232"/>
        <v/>
      </c>
      <c r="AZ163" t="str">
        <f t="shared" si="233"/>
        <v/>
      </c>
      <c r="BA163" t="str">
        <f t="shared" si="268"/>
        <v/>
      </c>
      <c r="BB163" s="28"/>
      <c r="BC163" t="str">
        <f t="shared" si="234"/>
        <v/>
      </c>
      <c r="BD163" s="20" t="str">
        <f t="shared" si="197"/>
        <v/>
      </c>
      <c r="BE163" s="21" t="str">
        <f t="shared" si="235"/>
        <v/>
      </c>
      <c r="BF163" s="21" t="str">
        <f t="shared" si="236"/>
        <v/>
      </c>
      <c r="BG163" s="21" t="str">
        <f t="shared" si="237"/>
        <v/>
      </c>
      <c r="BH163" s="27"/>
      <c r="BI163" t="str">
        <f t="shared" si="238"/>
        <v/>
      </c>
      <c r="BJ163" t="str">
        <f t="shared" si="198"/>
        <v/>
      </c>
      <c r="BK163" t="str">
        <f t="shared" si="239"/>
        <v/>
      </c>
      <c r="BL163" t="str">
        <f t="shared" si="240"/>
        <v/>
      </c>
      <c r="BM163" t="str">
        <f t="shared" si="241"/>
        <v/>
      </c>
      <c r="BN163" s="28"/>
      <c r="BO163" t="str">
        <f t="shared" si="242"/>
        <v/>
      </c>
      <c r="BP163" s="20" t="str">
        <f t="shared" si="199"/>
        <v/>
      </c>
      <c r="BQ163" s="21" t="str">
        <f t="shared" si="243"/>
        <v/>
      </c>
      <c r="BR163" s="21" t="str">
        <f t="shared" si="244"/>
        <v/>
      </c>
      <c r="BS163" s="21" t="str">
        <f t="shared" si="245"/>
        <v/>
      </c>
      <c r="BT163" s="27"/>
      <c r="BU163" t="str">
        <f t="shared" si="246"/>
        <v/>
      </c>
      <c r="BV163" t="str">
        <f t="shared" si="200"/>
        <v/>
      </c>
      <c r="BW163" t="str">
        <f t="shared" si="247"/>
        <v/>
      </c>
      <c r="BX163" t="str">
        <f t="shared" si="248"/>
        <v/>
      </c>
      <c r="BY163" t="str">
        <f t="shared" si="249"/>
        <v/>
      </c>
      <c r="BZ163" s="28"/>
      <c r="CA163" t="str">
        <f t="shared" si="250"/>
        <v/>
      </c>
      <c r="CB163" s="20" t="str">
        <f t="shared" si="251"/>
        <v/>
      </c>
      <c r="CC163" s="21" t="str">
        <f t="shared" si="252"/>
        <v/>
      </c>
      <c r="CD163" s="21" t="str">
        <f t="shared" si="253"/>
        <v/>
      </c>
      <c r="CE163" s="21" t="str">
        <f t="shared" si="254"/>
        <v/>
      </c>
      <c r="CF163" s="27"/>
      <c r="CI163" s="3">
        <v>160</v>
      </c>
      <c r="CJ163" s="3" t="e">
        <f t="shared" si="201"/>
        <v>#NUM!</v>
      </c>
      <c r="CK163" s="3" t="e">
        <f t="shared" si="202"/>
        <v>#NUM!</v>
      </c>
      <c r="CL163" s="3" t="e">
        <f t="shared" si="203"/>
        <v>#NUM!</v>
      </c>
      <c r="CM163" s="3" t="e">
        <f>VLOOKUP(CJ163,Anmeldung!$A$5:$E$204,5,FALSE)</f>
        <v>#NUM!</v>
      </c>
      <c r="CO163" s="63" t="e">
        <f>VLOOKUP(CJ163,Anmeldung!$A$5:$E$204,5,FALSE)</f>
        <v>#NUM!</v>
      </c>
      <c r="CP163" s="3" t="e">
        <f t="shared" si="255"/>
        <v>#NUM!</v>
      </c>
      <c r="CQ163" s="64" t="str">
        <f t="shared" si="256"/>
        <v/>
      </c>
      <c r="CR163" s="65" t="str">
        <f t="shared" si="257"/>
        <v/>
      </c>
      <c r="CS163">
        <f t="shared" si="204"/>
        <v>160</v>
      </c>
      <c r="CT163" t="str">
        <f t="shared" si="258"/>
        <v/>
      </c>
      <c r="CU163" t="str">
        <f t="shared" si="259"/>
        <v/>
      </c>
      <c r="CV163" t="str">
        <f t="shared" si="269"/>
        <v/>
      </c>
      <c r="CW163" t="str">
        <f t="shared" si="260"/>
        <v/>
      </c>
      <c r="CZ163" s="3">
        <v>160</v>
      </c>
      <c r="DA163" s="3" t="str">
        <f t="shared" si="261"/>
        <v/>
      </c>
      <c r="DB163" s="3" t="str">
        <f t="shared" si="262"/>
        <v/>
      </c>
      <c r="DC163" s="3" t="str">
        <f t="shared" si="263"/>
        <v/>
      </c>
      <c r="DF163" s="3">
        <v>160</v>
      </c>
      <c r="DG163" s="3" t="str">
        <f t="shared" si="264"/>
        <v/>
      </c>
      <c r="DH163" s="3" t="str">
        <f t="shared" si="265"/>
        <v/>
      </c>
      <c r="DI163" s="3" t="str">
        <f t="shared" si="266"/>
        <v/>
      </c>
    </row>
    <row r="164" spans="1:113" x14ac:dyDescent="0.3">
      <c r="A164">
        <f t="shared" si="205"/>
        <v>0</v>
      </c>
      <c r="B164">
        <f t="shared" si="206"/>
        <v>0</v>
      </c>
      <c r="C164">
        <f t="shared" si="207"/>
        <v>0</v>
      </c>
      <c r="D164">
        <f t="shared" si="208"/>
        <v>0</v>
      </c>
      <c r="E164">
        <f t="shared" si="209"/>
        <v>0</v>
      </c>
      <c r="F164">
        <f t="shared" si="210"/>
        <v>0</v>
      </c>
      <c r="G164">
        <f t="shared" si="211"/>
        <v>0</v>
      </c>
      <c r="H164">
        <f t="shared" si="212"/>
        <v>0</v>
      </c>
      <c r="I164">
        <f t="shared" si="213"/>
        <v>0</v>
      </c>
      <c r="J164">
        <f t="shared" si="214"/>
        <v>0</v>
      </c>
      <c r="M164" s="3" t="str">
        <f t="shared" si="215"/>
        <v/>
      </c>
      <c r="N164" s="3" t="str">
        <f t="shared" si="216"/>
        <v/>
      </c>
      <c r="O164" s="3" t="str">
        <f t="shared" si="217"/>
        <v/>
      </c>
      <c r="P164" s="3" t="str">
        <f t="shared" si="218"/>
        <v/>
      </c>
      <c r="Q164" s="3" t="str">
        <f t="shared" si="219"/>
        <v/>
      </c>
      <c r="R164" s="3" t="str">
        <f t="shared" si="220"/>
        <v/>
      </c>
      <c r="S164" s="3" t="str">
        <f t="shared" si="221"/>
        <v/>
      </c>
      <c r="T164" s="3" t="str">
        <f t="shared" si="222"/>
        <v/>
      </c>
      <c r="U164" s="3" t="str">
        <f t="shared" si="223"/>
        <v/>
      </c>
      <c r="V164" s="3" t="str">
        <f t="shared" si="224"/>
        <v/>
      </c>
      <c r="Z164" s="20" t="str">
        <f>Qualifikation!AD165</f>
        <v/>
      </c>
      <c r="AA164" s="21" t="str">
        <f>Qualifikation!AE165</f>
        <v/>
      </c>
      <c r="AB164" s="21" t="str">
        <f>Qualifikation!AF165</f>
        <v/>
      </c>
      <c r="AC164" s="21" t="str">
        <f>Qualifikation!AG165</f>
        <v/>
      </c>
      <c r="AD164" s="27"/>
      <c r="AE164" t="str">
        <f>IFERROR(VLOOKUP(1000,$A164:Z164,26,FALSE),"")</f>
        <v/>
      </c>
      <c r="AF164" s="20" t="str">
        <f t="shared" ref="AF164:AF195" si="270">IFERROR(SMALL(AE$4:AE$203,ROW(H161)),"")</f>
        <v/>
      </c>
      <c r="AG164" s="21" t="str">
        <f t="shared" si="225"/>
        <v/>
      </c>
      <c r="AH164" s="21" t="str">
        <f t="shared" ref="AH164:AH195" si="271">IF(AF164="","",(VLOOKUP(AF164,$Z$4:$AB$203,3,FALSE)))</f>
        <v/>
      </c>
      <c r="AI164" s="21" t="str">
        <f t="shared" si="226"/>
        <v/>
      </c>
      <c r="AJ164" s="27"/>
      <c r="AK164" t="str">
        <f>IFERROR(VLOOKUP(1000,$B164:AF164,31,FALSE),"")</f>
        <v/>
      </c>
      <c r="AL164" s="20" t="str">
        <f t="shared" ref="AL164:AL195" si="272">IFERROR(SMALL(AK$4:AK$203,ROW(M161)),"")</f>
        <v/>
      </c>
      <c r="AM164" s="21" t="str">
        <f t="shared" si="227"/>
        <v/>
      </c>
      <c r="AN164" s="21" t="str">
        <f t="shared" ref="AN164:AN195" si="273">IF(AL164="","",(VLOOKUP(AL164,$Z$4:$AB$203,3,FALSE)))</f>
        <v/>
      </c>
      <c r="AO164" s="21" t="str">
        <f t="shared" si="228"/>
        <v/>
      </c>
      <c r="AP164" s="27"/>
      <c r="AQ164" t="str">
        <f t="shared" si="229"/>
        <v/>
      </c>
      <c r="AR164" s="20" t="str">
        <f t="shared" ref="AR164:AR195" si="274">IFERROR(SMALL(AQ$4:AQ$203,ROW(M161)),"")</f>
        <v/>
      </c>
      <c r="AS164" s="21" t="str">
        <f t="shared" ref="AS164:AS195" si="275">IF(AR164="","",(VLOOKUP(AR164,AL164:AM363,2,FALSE)))</f>
        <v/>
      </c>
      <c r="AT164" s="21" t="str">
        <f t="shared" ref="AT164:AT195" si="276">IF(AR164="","",(VLOOKUP(AR164,AL164:AN363,3,FALSE)))</f>
        <v/>
      </c>
      <c r="AU164" s="21" t="str">
        <f t="shared" si="267"/>
        <v/>
      </c>
      <c r="AV164" s="27"/>
      <c r="AW164" t="str">
        <f t="shared" si="230"/>
        <v/>
      </c>
      <c r="AX164" t="str">
        <f t="shared" si="231"/>
        <v/>
      </c>
      <c r="AY164" t="str">
        <f t="shared" si="232"/>
        <v/>
      </c>
      <c r="AZ164" t="str">
        <f t="shared" si="233"/>
        <v/>
      </c>
      <c r="BA164" t="str">
        <f t="shared" si="268"/>
        <v/>
      </c>
      <c r="BB164" s="28"/>
      <c r="BC164" t="str">
        <f t="shared" si="234"/>
        <v/>
      </c>
      <c r="BD164" s="20" t="str">
        <f t="shared" ref="BD164:BD195" si="277">IFERROR(SMALL(BC$4:BC$203,ROW(W161)),"")</f>
        <v/>
      </c>
      <c r="BE164" s="21" t="str">
        <f t="shared" si="235"/>
        <v/>
      </c>
      <c r="BF164" s="21" t="str">
        <f t="shared" si="236"/>
        <v/>
      </c>
      <c r="BG164" s="21" t="str">
        <f t="shared" si="237"/>
        <v/>
      </c>
      <c r="BH164" s="27"/>
      <c r="BI164" t="str">
        <f t="shared" si="238"/>
        <v/>
      </c>
      <c r="BJ164" t="str">
        <f t="shared" ref="BJ164:BJ195" si="278">IFERROR(SMALL(BI$4:BI$203,ROW(AB161)),"")</f>
        <v/>
      </c>
      <c r="BK164" t="str">
        <f t="shared" si="239"/>
        <v/>
      </c>
      <c r="BL164" t="str">
        <f t="shared" si="240"/>
        <v/>
      </c>
      <c r="BM164" t="str">
        <f t="shared" si="241"/>
        <v/>
      </c>
      <c r="BN164" s="28"/>
      <c r="BO164" t="str">
        <f t="shared" si="242"/>
        <v/>
      </c>
      <c r="BP164" s="20" t="str">
        <f t="shared" ref="BP164:BP195" si="279">IFERROR(SMALL(BO$4:BO$203,ROW(AH161)),"")</f>
        <v/>
      </c>
      <c r="BQ164" s="21" t="str">
        <f t="shared" si="243"/>
        <v/>
      </c>
      <c r="BR164" s="21" t="str">
        <f t="shared" si="244"/>
        <v/>
      </c>
      <c r="BS164" s="21" t="str">
        <f t="shared" si="245"/>
        <v/>
      </c>
      <c r="BT164" s="27"/>
      <c r="BU164" t="str">
        <f t="shared" si="246"/>
        <v/>
      </c>
      <c r="BV164" t="str">
        <f t="shared" ref="BV164:BV195" si="280">IFERROR(SMALL(BU$4:BU$203,ROW(AN161)),"")</f>
        <v/>
      </c>
      <c r="BW164" t="str">
        <f t="shared" si="247"/>
        <v/>
      </c>
      <c r="BX164" t="str">
        <f t="shared" si="248"/>
        <v/>
      </c>
      <c r="BY164" t="str">
        <f t="shared" si="249"/>
        <v/>
      </c>
      <c r="BZ164" s="28"/>
      <c r="CA164" t="str">
        <f t="shared" si="250"/>
        <v/>
      </c>
      <c r="CB164" s="20" t="str">
        <f t="shared" si="251"/>
        <v/>
      </c>
      <c r="CC164" s="21" t="str">
        <f t="shared" si="252"/>
        <v/>
      </c>
      <c r="CD164" s="21" t="str">
        <f t="shared" si="253"/>
        <v/>
      </c>
      <c r="CE164" s="21" t="str">
        <f t="shared" si="254"/>
        <v/>
      </c>
      <c r="CF164" s="27"/>
      <c r="CI164" s="3">
        <v>161</v>
      </c>
      <c r="CJ164" s="3" t="e">
        <f t="shared" ref="CJ164:CJ195" si="281">Y365</f>
        <v>#NUM!</v>
      </c>
      <c r="CK164" s="3" t="e">
        <f t="shared" ref="CK164:CK195" si="282">VLOOKUP(CJ164,$Z$4:$AB$203,2,FALSE)</f>
        <v>#NUM!</v>
      </c>
      <c r="CL164" s="3" t="e">
        <f t="shared" ref="CL164:CL195" si="283">VLOOKUP(CJ164,$Z$4:$AB$203,3,FALSE)</f>
        <v>#NUM!</v>
      </c>
      <c r="CM164" s="3" t="e">
        <f>VLOOKUP(CJ164,Anmeldung!$A$5:$E$204,5,FALSE)</f>
        <v>#NUM!</v>
      </c>
      <c r="CO164" s="63" t="e">
        <f>VLOOKUP(CJ164,Anmeldung!$A$5:$E$204,5,FALSE)</f>
        <v>#NUM!</v>
      </c>
      <c r="CP164" s="3" t="e">
        <f t="shared" si="255"/>
        <v>#NUM!</v>
      </c>
      <c r="CQ164" s="64" t="str">
        <f t="shared" si="256"/>
        <v/>
      </c>
      <c r="CR164" s="65" t="str">
        <f t="shared" si="257"/>
        <v/>
      </c>
      <c r="CS164">
        <f t="shared" ref="CS164:CS195" si="284">CI164</f>
        <v>161</v>
      </c>
      <c r="CT164" t="str">
        <f t="shared" si="258"/>
        <v/>
      </c>
      <c r="CU164" t="str">
        <f t="shared" si="259"/>
        <v/>
      </c>
      <c r="CV164" t="str">
        <f t="shared" si="269"/>
        <v/>
      </c>
      <c r="CW164" t="str">
        <f t="shared" si="260"/>
        <v/>
      </c>
      <c r="CZ164" s="3">
        <v>161</v>
      </c>
      <c r="DA164" s="3" t="str">
        <f t="shared" si="261"/>
        <v/>
      </c>
      <c r="DB164" s="3" t="str">
        <f t="shared" si="262"/>
        <v/>
      </c>
      <c r="DC164" s="3" t="str">
        <f t="shared" si="263"/>
        <v/>
      </c>
      <c r="DF164" s="3">
        <v>161</v>
      </c>
      <c r="DG164" s="3" t="str">
        <f t="shared" si="264"/>
        <v/>
      </c>
      <c r="DH164" s="3" t="str">
        <f t="shared" si="265"/>
        <v/>
      </c>
      <c r="DI164" s="3" t="str">
        <f t="shared" si="266"/>
        <v/>
      </c>
    </row>
    <row r="165" spans="1:113" x14ac:dyDescent="0.3">
      <c r="A165">
        <f t="shared" si="205"/>
        <v>0</v>
      </c>
      <c r="B165">
        <f t="shared" si="206"/>
        <v>0</v>
      </c>
      <c r="C165">
        <f t="shared" si="207"/>
        <v>0</v>
      </c>
      <c r="D165">
        <f t="shared" si="208"/>
        <v>0</v>
      </c>
      <c r="E165">
        <f t="shared" si="209"/>
        <v>0</v>
      </c>
      <c r="F165">
        <f t="shared" si="210"/>
        <v>0</v>
      </c>
      <c r="G165">
        <f t="shared" si="211"/>
        <v>0</v>
      </c>
      <c r="H165">
        <f t="shared" si="212"/>
        <v>0</v>
      </c>
      <c r="I165">
        <f t="shared" si="213"/>
        <v>0</v>
      </c>
      <c r="J165">
        <f t="shared" si="214"/>
        <v>0</v>
      </c>
      <c r="M165" s="3" t="str">
        <f t="shared" si="215"/>
        <v/>
      </c>
      <c r="N165" s="3" t="str">
        <f t="shared" si="216"/>
        <v/>
      </c>
      <c r="O165" s="3" t="str">
        <f t="shared" si="217"/>
        <v/>
      </c>
      <c r="P165" s="3" t="str">
        <f t="shared" si="218"/>
        <v/>
      </c>
      <c r="Q165" s="3" t="str">
        <f t="shared" si="219"/>
        <v/>
      </c>
      <c r="R165" s="3" t="str">
        <f t="shared" si="220"/>
        <v/>
      </c>
      <c r="S165" s="3" t="str">
        <f t="shared" si="221"/>
        <v/>
      </c>
      <c r="T165" s="3" t="str">
        <f t="shared" si="222"/>
        <v/>
      </c>
      <c r="U165" s="3" t="str">
        <f t="shared" si="223"/>
        <v/>
      </c>
      <c r="V165" s="3" t="str">
        <f t="shared" si="224"/>
        <v/>
      </c>
      <c r="Z165" s="20" t="str">
        <f>Qualifikation!AD166</f>
        <v/>
      </c>
      <c r="AA165" s="21" t="str">
        <f>Qualifikation!AE166</f>
        <v/>
      </c>
      <c r="AB165" s="21" t="str">
        <f>Qualifikation!AF166</f>
        <v/>
      </c>
      <c r="AC165" s="21" t="str">
        <f>Qualifikation!AG166</f>
        <v/>
      </c>
      <c r="AD165" s="27"/>
      <c r="AE165" t="str">
        <f>IFERROR(VLOOKUP(1000,$A165:Z165,26,FALSE),"")</f>
        <v/>
      </c>
      <c r="AF165" s="20" t="str">
        <f t="shared" si="270"/>
        <v/>
      </c>
      <c r="AG165" s="21" t="str">
        <f t="shared" si="225"/>
        <v/>
      </c>
      <c r="AH165" s="21" t="str">
        <f t="shared" si="271"/>
        <v/>
      </c>
      <c r="AI165" s="21" t="str">
        <f t="shared" si="226"/>
        <v/>
      </c>
      <c r="AJ165" s="27"/>
      <c r="AK165" t="str">
        <f>IFERROR(VLOOKUP(1000,$B165:AF165,31,FALSE),"")</f>
        <v/>
      </c>
      <c r="AL165" s="20" t="str">
        <f t="shared" si="272"/>
        <v/>
      </c>
      <c r="AM165" s="21" t="str">
        <f t="shared" si="227"/>
        <v/>
      </c>
      <c r="AN165" s="21" t="str">
        <f t="shared" si="273"/>
        <v/>
      </c>
      <c r="AO165" s="21" t="str">
        <f t="shared" si="228"/>
        <v/>
      </c>
      <c r="AP165" s="27"/>
      <c r="AQ165" t="str">
        <f t="shared" si="229"/>
        <v/>
      </c>
      <c r="AR165" s="20" t="str">
        <f t="shared" si="274"/>
        <v/>
      </c>
      <c r="AS165" s="21" t="str">
        <f t="shared" si="275"/>
        <v/>
      </c>
      <c r="AT165" s="21" t="str">
        <f t="shared" si="276"/>
        <v/>
      </c>
      <c r="AU165" s="21" t="str">
        <f t="shared" si="267"/>
        <v/>
      </c>
      <c r="AV165" s="27"/>
      <c r="AW165" t="str">
        <f t="shared" si="230"/>
        <v/>
      </c>
      <c r="AX165" t="str">
        <f t="shared" si="231"/>
        <v/>
      </c>
      <c r="AY165" t="str">
        <f t="shared" si="232"/>
        <v/>
      </c>
      <c r="AZ165" t="str">
        <f t="shared" si="233"/>
        <v/>
      </c>
      <c r="BA165" t="str">
        <f t="shared" si="268"/>
        <v/>
      </c>
      <c r="BB165" s="28"/>
      <c r="BC165" t="str">
        <f t="shared" si="234"/>
        <v/>
      </c>
      <c r="BD165" s="20" t="str">
        <f t="shared" si="277"/>
        <v/>
      </c>
      <c r="BE165" s="21" t="str">
        <f t="shared" si="235"/>
        <v/>
      </c>
      <c r="BF165" s="21" t="str">
        <f t="shared" si="236"/>
        <v/>
      </c>
      <c r="BG165" s="21" t="str">
        <f t="shared" si="237"/>
        <v/>
      </c>
      <c r="BH165" s="27"/>
      <c r="BI165" t="str">
        <f t="shared" si="238"/>
        <v/>
      </c>
      <c r="BJ165" t="str">
        <f t="shared" si="278"/>
        <v/>
      </c>
      <c r="BK165" t="str">
        <f t="shared" si="239"/>
        <v/>
      </c>
      <c r="BL165" t="str">
        <f t="shared" si="240"/>
        <v/>
      </c>
      <c r="BM165" t="str">
        <f t="shared" si="241"/>
        <v/>
      </c>
      <c r="BN165" s="28"/>
      <c r="BO165" t="str">
        <f t="shared" si="242"/>
        <v/>
      </c>
      <c r="BP165" s="20" t="str">
        <f t="shared" si="279"/>
        <v/>
      </c>
      <c r="BQ165" s="21" t="str">
        <f t="shared" si="243"/>
        <v/>
      </c>
      <c r="BR165" s="21" t="str">
        <f t="shared" si="244"/>
        <v/>
      </c>
      <c r="BS165" s="21" t="str">
        <f t="shared" si="245"/>
        <v/>
      </c>
      <c r="BT165" s="27"/>
      <c r="BU165" t="str">
        <f t="shared" si="246"/>
        <v/>
      </c>
      <c r="BV165" t="str">
        <f t="shared" si="280"/>
        <v/>
      </c>
      <c r="BW165" t="str">
        <f t="shared" si="247"/>
        <v/>
      </c>
      <c r="BX165" t="str">
        <f t="shared" si="248"/>
        <v/>
      </c>
      <c r="BY165" t="str">
        <f t="shared" si="249"/>
        <v/>
      </c>
      <c r="BZ165" s="28"/>
      <c r="CA165" t="str">
        <f t="shared" si="250"/>
        <v/>
      </c>
      <c r="CB165" s="20" t="str">
        <f t="shared" si="251"/>
        <v/>
      </c>
      <c r="CC165" s="21" t="str">
        <f t="shared" si="252"/>
        <v/>
      </c>
      <c r="CD165" s="21" t="str">
        <f t="shared" si="253"/>
        <v/>
      </c>
      <c r="CE165" s="21" t="str">
        <f t="shared" si="254"/>
        <v/>
      </c>
      <c r="CF165" s="27"/>
      <c r="CI165" s="3">
        <v>162</v>
      </c>
      <c r="CJ165" s="3" t="e">
        <f t="shared" si="281"/>
        <v>#NUM!</v>
      </c>
      <c r="CK165" s="3" t="e">
        <f t="shared" si="282"/>
        <v>#NUM!</v>
      </c>
      <c r="CL165" s="3" t="e">
        <f t="shared" si="283"/>
        <v>#NUM!</v>
      </c>
      <c r="CM165" s="3" t="e">
        <f>VLOOKUP(CJ165,Anmeldung!$A$5:$E$204,5,FALSE)</f>
        <v>#NUM!</v>
      </c>
      <c r="CO165" s="63" t="e">
        <f>VLOOKUP(CJ165,Anmeldung!$A$5:$E$204,5,FALSE)</f>
        <v>#NUM!</v>
      </c>
      <c r="CP165" s="3" t="e">
        <f t="shared" si="255"/>
        <v>#NUM!</v>
      </c>
      <c r="CQ165" s="64" t="str">
        <f t="shared" si="256"/>
        <v/>
      </c>
      <c r="CR165" s="65" t="str">
        <f t="shared" si="257"/>
        <v/>
      </c>
      <c r="CS165">
        <f t="shared" si="284"/>
        <v>162</v>
      </c>
      <c r="CT165" t="str">
        <f t="shared" si="258"/>
        <v/>
      </c>
      <c r="CU165" t="str">
        <f t="shared" si="259"/>
        <v/>
      </c>
      <c r="CV165" t="str">
        <f t="shared" si="269"/>
        <v/>
      </c>
      <c r="CW165" t="str">
        <f t="shared" si="260"/>
        <v/>
      </c>
      <c r="CZ165" s="3">
        <v>162</v>
      </c>
      <c r="DA165" s="3" t="str">
        <f t="shared" si="261"/>
        <v/>
      </c>
      <c r="DB165" s="3" t="str">
        <f t="shared" si="262"/>
        <v/>
      </c>
      <c r="DC165" s="3" t="str">
        <f t="shared" si="263"/>
        <v/>
      </c>
      <c r="DF165" s="3">
        <v>162</v>
      </c>
      <c r="DG165" s="3" t="str">
        <f t="shared" si="264"/>
        <v/>
      </c>
      <c r="DH165" s="3" t="str">
        <f t="shared" si="265"/>
        <v/>
      </c>
      <c r="DI165" s="3" t="str">
        <f t="shared" si="266"/>
        <v/>
      </c>
    </row>
    <row r="166" spans="1:113" x14ac:dyDescent="0.3">
      <c r="A166">
        <f t="shared" si="205"/>
        <v>0</v>
      </c>
      <c r="B166">
        <f t="shared" si="206"/>
        <v>0</v>
      </c>
      <c r="C166">
        <f t="shared" si="207"/>
        <v>0</v>
      </c>
      <c r="D166">
        <f t="shared" si="208"/>
        <v>0</v>
      </c>
      <c r="E166">
        <f t="shared" si="209"/>
        <v>0</v>
      </c>
      <c r="F166">
        <f t="shared" si="210"/>
        <v>0</v>
      </c>
      <c r="G166">
        <f t="shared" si="211"/>
        <v>0</v>
      </c>
      <c r="H166">
        <f t="shared" si="212"/>
        <v>0</v>
      </c>
      <c r="I166">
        <f t="shared" si="213"/>
        <v>0</v>
      </c>
      <c r="J166">
        <f t="shared" si="214"/>
        <v>0</v>
      </c>
      <c r="M166" s="3" t="str">
        <f t="shared" si="215"/>
        <v/>
      </c>
      <c r="N166" s="3" t="str">
        <f t="shared" si="216"/>
        <v/>
      </c>
      <c r="O166" s="3" t="str">
        <f t="shared" si="217"/>
        <v/>
      </c>
      <c r="P166" s="3" t="str">
        <f t="shared" si="218"/>
        <v/>
      </c>
      <c r="Q166" s="3" t="str">
        <f t="shared" si="219"/>
        <v/>
      </c>
      <c r="R166" s="3" t="str">
        <f t="shared" si="220"/>
        <v/>
      </c>
      <c r="S166" s="3" t="str">
        <f t="shared" si="221"/>
        <v/>
      </c>
      <c r="T166" s="3" t="str">
        <f t="shared" si="222"/>
        <v/>
      </c>
      <c r="U166" s="3" t="str">
        <f t="shared" si="223"/>
        <v/>
      </c>
      <c r="V166" s="3" t="str">
        <f t="shared" si="224"/>
        <v/>
      </c>
      <c r="Z166" s="20" t="str">
        <f>Qualifikation!AD167</f>
        <v/>
      </c>
      <c r="AA166" s="21" t="str">
        <f>Qualifikation!AE167</f>
        <v/>
      </c>
      <c r="AB166" s="21" t="str">
        <f>Qualifikation!AF167</f>
        <v/>
      </c>
      <c r="AC166" s="21" t="str">
        <f>Qualifikation!AG167</f>
        <v/>
      </c>
      <c r="AD166" s="27"/>
      <c r="AE166" t="str">
        <f>IFERROR(VLOOKUP(1000,$A166:Z166,26,FALSE),"")</f>
        <v/>
      </c>
      <c r="AF166" s="20" t="str">
        <f t="shared" si="270"/>
        <v/>
      </c>
      <c r="AG166" s="21" t="str">
        <f t="shared" si="225"/>
        <v/>
      </c>
      <c r="AH166" s="21" t="str">
        <f t="shared" si="271"/>
        <v/>
      </c>
      <c r="AI166" s="21" t="str">
        <f t="shared" si="226"/>
        <v/>
      </c>
      <c r="AJ166" s="27"/>
      <c r="AK166" t="str">
        <f>IFERROR(VLOOKUP(1000,$B166:AF166,31,FALSE),"")</f>
        <v/>
      </c>
      <c r="AL166" s="20" t="str">
        <f t="shared" si="272"/>
        <v/>
      </c>
      <c r="AM166" s="21" t="str">
        <f t="shared" si="227"/>
        <v/>
      </c>
      <c r="AN166" s="21" t="str">
        <f t="shared" si="273"/>
        <v/>
      </c>
      <c r="AO166" s="21" t="str">
        <f t="shared" si="228"/>
        <v/>
      </c>
      <c r="AP166" s="27"/>
      <c r="AQ166" t="str">
        <f t="shared" si="229"/>
        <v/>
      </c>
      <c r="AR166" s="20" t="str">
        <f t="shared" si="274"/>
        <v/>
      </c>
      <c r="AS166" s="21" t="str">
        <f t="shared" si="275"/>
        <v/>
      </c>
      <c r="AT166" s="21" t="str">
        <f t="shared" si="276"/>
        <v/>
      </c>
      <c r="AU166" s="21" t="str">
        <f t="shared" si="267"/>
        <v/>
      </c>
      <c r="AV166" s="27"/>
      <c r="AW166" t="str">
        <f t="shared" si="230"/>
        <v/>
      </c>
      <c r="AX166" t="str">
        <f t="shared" si="231"/>
        <v/>
      </c>
      <c r="AY166" t="str">
        <f t="shared" si="232"/>
        <v/>
      </c>
      <c r="AZ166" t="str">
        <f t="shared" si="233"/>
        <v/>
      </c>
      <c r="BA166" t="str">
        <f t="shared" si="268"/>
        <v/>
      </c>
      <c r="BB166" s="28"/>
      <c r="BC166" t="str">
        <f t="shared" si="234"/>
        <v/>
      </c>
      <c r="BD166" s="20" t="str">
        <f t="shared" si="277"/>
        <v/>
      </c>
      <c r="BE166" s="21" t="str">
        <f t="shared" si="235"/>
        <v/>
      </c>
      <c r="BF166" s="21" t="str">
        <f t="shared" si="236"/>
        <v/>
      </c>
      <c r="BG166" s="21" t="str">
        <f t="shared" si="237"/>
        <v/>
      </c>
      <c r="BH166" s="27"/>
      <c r="BI166" t="str">
        <f t="shared" si="238"/>
        <v/>
      </c>
      <c r="BJ166" t="str">
        <f t="shared" si="278"/>
        <v/>
      </c>
      <c r="BK166" t="str">
        <f t="shared" si="239"/>
        <v/>
      </c>
      <c r="BL166" t="str">
        <f t="shared" si="240"/>
        <v/>
      </c>
      <c r="BM166" t="str">
        <f t="shared" si="241"/>
        <v/>
      </c>
      <c r="BN166" s="28"/>
      <c r="BO166" t="str">
        <f t="shared" si="242"/>
        <v/>
      </c>
      <c r="BP166" s="20" t="str">
        <f t="shared" si="279"/>
        <v/>
      </c>
      <c r="BQ166" s="21" t="str">
        <f t="shared" si="243"/>
        <v/>
      </c>
      <c r="BR166" s="21" t="str">
        <f t="shared" si="244"/>
        <v/>
      </c>
      <c r="BS166" s="21" t="str">
        <f t="shared" si="245"/>
        <v/>
      </c>
      <c r="BT166" s="27"/>
      <c r="BU166" t="str">
        <f t="shared" si="246"/>
        <v/>
      </c>
      <c r="BV166" t="str">
        <f t="shared" si="280"/>
        <v/>
      </c>
      <c r="BW166" t="str">
        <f t="shared" si="247"/>
        <v/>
      </c>
      <c r="BX166" t="str">
        <f t="shared" si="248"/>
        <v/>
      </c>
      <c r="BY166" t="str">
        <f t="shared" si="249"/>
        <v/>
      </c>
      <c r="BZ166" s="28"/>
      <c r="CA166" t="str">
        <f t="shared" si="250"/>
        <v/>
      </c>
      <c r="CB166" s="20" t="str">
        <f t="shared" si="251"/>
        <v/>
      </c>
      <c r="CC166" s="21" t="str">
        <f t="shared" si="252"/>
        <v/>
      </c>
      <c r="CD166" s="21" t="str">
        <f t="shared" si="253"/>
        <v/>
      </c>
      <c r="CE166" s="21" t="str">
        <f t="shared" si="254"/>
        <v/>
      </c>
      <c r="CF166" s="27"/>
      <c r="CI166" s="3">
        <v>163</v>
      </c>
      <c r="CJ166" s="3" t="e">
        <f t="shared" si="281"/>
        <v>#NUM!</v>
      </c>
      <c r="CK166" s="3" t="e">
        <f t="shared" si="282"/>
        <v>#NUM!</v>
      </c>
      <c r="CL166" s="3" t="e">
        <f t="shared" si="283"/>
        <v>#NUM!</v>
      </c>
      <c r="CM166" s="3" t="e">
        <f>VLOOKUP(CJ166,Anmeldung!$A$5:$E$204,5,FALSE)</f>
        <v>#NUM!</v>
      </c>
      <c r="CO166" s="63" t="e">
        <f>VLOOKUP(CJ166,Anmeldung!$A$5:$E$204,5,FALSE)</f>
        <v>#NUM!</v>
      </c>
      <c r="CP166" s="3" t="e">
        <f t="shared" si="255"/>
        <v>#NUM!</v>
      </c>
      <c r="CQ166" s="64" t="str">
        <f t="shared" si="256"/>
        <v/>
      </c>
      <c r="CR166" s="65" t="str">
        <f t="shared" si="257"/>
        <v/>
      </c>
      <c r="CS166">
        <f t="shared" si="284"/>
        <v>163</v>
      </c>
      <c r="CT166" t="str">
        <f t="shared" si="258"/>
        <v/>
      </c>
      <c r="CU166" t="str">
        <f t="shared" si="259"/>
        <v/>
      </c>
      <c r="CV166" t="str">
        <f t="shared" si="269"/>
        <v/>
      </c>
      <c r="CW166" t="str">
        <f t="shared" si="260"/>
        <v/>
      </c>
      <c r="CZ166" s="3">
        <v>163</v>
      </c>
      <c r="DA166" s="3" t="str">
        <f t="shared" si="261"/>
        <v/>
      </c>
      <c r="DB166" s="3" t="str">
        <f t="shared" si="262"/>
        <v/>
      </c>
      <c r="DC166" s="3" t="str">
        <f t="shared" si="263"/>
        <v/>
      </c>
      <c r="DF166" s="3">
        <v>163</v>
      </c>
      <c r="DG166" s="3" t="str">
        <f t="shared" si="264"/>
        <v/>
      </c>
      <c r="DH166" s="3" t="str">
        <f t="shared" si="265"/>
        <v/>
      </c>
      <c r="DI166" s="3" t="str">
        <f t="shared" si="266"/>
        <v/>
      </c>
    </row>
    <row r="167" spans="1:113" x14ac:dyDescent="0.3">
      <c r="A167">
        <f t="shared" si="205"/>
        <v>0</v>
      </c>
      <c r="B167">
        <f t="shared" si="206"/>
        <v>0</v>
      </c>
      <c r="C167">
        <f t="shared" si="207"/>
        <v>0</v>
      </c>
      <c r="D167">
        <f t="shared" si="208"/>
        <v>0</v>
      </c>
      <c r="E167">
        <f t="shared" si="209"/>
        <v>0</v>
      </c>
      <c r="F167">
        <f t="shared" si="210"/>
        <v>0</v>
      </c>
      <c r="G167">
        <f t="shared" si="211"/>
        <v>0</v>
      </c>
      <c r="H167">
        <f t="shared" si="212"/>
        <v>0</v>
      </c>
      <c r="I167">
        <f t="shared" si="213"/>
        <v>0</v>
      </c>
      <c r="J167">
        <f t="shared" si="214"/>
        <v>0</v>
      </c>
      <c r="M167" s="3" t="str">
        <f t="shared" si="215"/>
        <v/>
      </c>
      <c r="N167" s="3" t="str">
        <f t="shared" si="216"/>
        <v/>
      </c>
      <c r="O167" s="3" t="str">
        <f t="shared" si="217"/>
        <v/>
      </c>
      <c r="P167" s="3" t="str">
        <f t="shared" si="218"/>
        <v/>
      </c>
      <c r="Q167" s="3" t="str">
        <f t="shared" si="219"/>
        <v/>
      </c>
      <c r="R167" s="3" t="str">
        <f t="shared" si="220"/>
        <v/>
      </c>
      <c r="S167" s="3" t="str">
        <f t="shared" si="221"/>
        <v/>
      </c>
      <c r="T167" s="3" t="str">
        <f t="shared" si="222"/>
        <v/>
      </c>
      <c r="U167" s="3" t="str">
        <f t="shared" si="223"/>
        <v/>
      </c>
      <c r="V167" s="3" t="str">
        <f t="shared" si="224"/>
        <v/>
      </c>
      <c r="Z167" s="20" t="str">
        <f>Qualifikation!AD168</f>
        <v/>
      </c>
      <c r="AA167" s="21" t="str">
        <f>Qualifikation!AE168</f>
        <v/>
      </c>
      <c r="AB167" s="21" t="str">
        <f>Qualifikation!AF168</f>
        <v/>
      </c>
      <c r="AC167" s="21" t="str">
        <f>Qualifikation!AG168</f>
        <v/>
      </c>
      <c r="AD167" s="27"/>
      <c r="AE167" t="str">
        <f>IFERROR(VLOOKUP(1000,$A167:Z167,26,FALSE),"")</f>
        <v/>
      </c>
      <c r="AF167" s="20" t="str">
        <f t="shared" si="270"/>
        <v/>
      </c>
      <c r="AG167" s="21" t="str">
        <f t="shared" si="225"/>
        <v/>
      </c>
      <c r="AH167" s="21" t="str">
        <f t="shared" si="271"/>
        <v/>
      </c>
      <c r="AI167" s="21" t="str">
        <f t="shared" si="226"/>
        <v/>
      </c>
      <c r="AJ167" s="27"/>
      <c r="AK167" t="str">
        <f>IFERROR(VLOOKUP(1000,$B167:AF167,31,FALSE),"")</f>
        <v/>
      </c>
      <c r="AL167" s="20" t="str">
        <f t="shared" si="272"/>
        <v/>
      </c>
      <c r="AM167" s="21" t="str">
        <f t="shared" si="227"/>
        <v/>
      </c>
      <c r="AN167" s="21" t="str">
        <f t="shared" si="273"/>
        <v/>
      </c>
      <c r="AO167" s="21" t="str">
        <f t="shared" si="228"/>
        <v/>
      </c>
      <c r="AP167" s="27"/>
      <c r="AQ167" t="str">
        <f t="shared" si="229"/>
        <v/>
      </c>
      <c r="AR167" s="20" t="str">
        <f t="shared" si="274"/>
        <v/>
      </c>
      <c r="AS167" s="21" t="str">
        <f t="shared" si="275"/>
        <v/>
      </c>
      <c r="AT167" s="21" t="str">
        <f t="shared" si="276"/>
        <v/>
      </c>
      <c r="AU167" s="21" t="str">
        <f t="shared" si="267"/>
        <v/>
      </c>
      <c r="AV167" s="27"/>
      <c r="AW167" t="str">
        <f t="shared" si="230"/>
        <v/>
      </c>
      <c r="AX167" t="str">
        <f t="shared" si="231"/>
        <v/>
      </c>
      <c r="AY167" t="str">
        <f t="shared" si="232"/>
        <v/>
      </c>
      <c r="AZ167" t="str">
        <f t="shared" si="233"/>
        <v/>
      </c>
      <c r="BA167" t="str">
        <f t="shared" si="268"/>
        <v/>
      </c>
      <c r="BB167" s="28"/>
      <c r="BC167" t="str">
        <f t="shared" si="234"/>
        <v/>
      </c>
      <c r="BD167" s="20" t="str">
        <f t="shared" si="277"/>
        <v/>
      </c>
      <c r="BE167" s="21" t="str">
        <f t="shared" si="235"/>
        <v/>
      </c>
      <c r="BF167" s="21" t="str">
        <f t="shared" si="236"/>
        <v/>
      </c>
      <c r="BG167" s="21" t="str">
        <f t="shared" si="237"/>
        <v/>
      </c>
      <c r="BH167" s="27"/>
      <c r="BI167" t="str">
        <f t="shared" si="238"/>
        <v/>
      </c>
      <c r="BJ167" t="str">
        <f t="shared" si="278"/>
        <v/>
      </c>
      <c r="BK167" t="str">
        <f t="shared" si="239"/>
        <v/>
      </c>
      <c r="BL167" t="str">
        <f t="shared" si="240"/>
        <v/>
      </c>
      <c r="BM167" t="str">
        <f t="shared" si="241"/>
        <v/>
      </c>
      <c r="BN167" s="28"/>
      <c r="BO167" t="str">
        <f t="shared" si="242"/>
        <v/>
      </c>
      <c r="BP167" s="20" t="str">
        <f t="shared" si="279"/>
        <v/>
      </c>
      <c r="BQ167" s="21" t="str">
        <f t="shared" si="243"/>
        <v/>
      </c>
      <c r="BR167" s="21" t="str">
        <f t="shared" si="244"/>
        <v/>
      </c>
      <c r="BS167" s="21" t="str">
        <f t="shared" si="245"/>
        <v/>
      </c>
      <c r="BT167" s="27"/>
      <c r="BU167" t="str">
        <f t="shared" si="246"/>
        <v/>
      </c>
      <c r="BV167" t="str">
        <f t="shared" si="280"/>
        <v/>
      </c>
      <c r="BW167" t="str">
        <f t="shared" si="247"/>
        <v/>
      </c>
      <c r="BX167" t="str">
        <f t="shared" si="248"/>
        <v/>
      </c>
      <c r="BY167" t="str">
        <f t="shared" si="249"/>
        <v/>
      </c>
      <c r="BZ167" s="28"/>
      <c r="CA167" t="str">
        <f t="shared" si="250"/>
        <v/>
      </c>
      <c r="CB167" s="20" t="str">
        <f t="shared" si="251"/>
        <v/>
      </c>
      <c r="CC167" s="21" t="str">
        <f t="shared" si="252"/>
        <v/>
      </c>
      <c r="CD167" s="21" t="str">
        <f t="shared" si="253"/>
        <v/>
      </c>
      <c r="CE167" s="21" t="str">
        <f t="shared" si="254"/>
        <v/>
      </c>
      <c r="CF167" s="27"/>
      <c r="CI167" s="3">
        <v>164</v>
      </c>
      <c r="CJ167" s="3" t="e">
        <f t="shared" si="281"/>
        <v>#NUM!</v>
      </c>
      <c r="CK167" s="3" t="e">
        <f t="shared" si="282"/>
        <v>#NUM!</v>
      </c>
      <c r="CL167" s="3" t="e">
        <f t="shared" si="283"/>
        <v>#NUM!</v>
      </c>
      <c r="CM167" s="3" t="e">
        <f>VLOOKUP(CJ167,Anmeldung!$A$5:$E$204,5,FALSE)</f>
        <v>#NUM!</v>
      </c>
      <c r="CO167" s="63" t="e">
        <f>VLOOKUP(CJ167,Anmeldung!$A$5:$E$204,5,FALSE)</f>
        <v>#NUM!</v>
      </c>
      <c r="CP167" s="3" t="e">
        <f t="shared" si="255"/>
        <v>#NUM!</v>
      </c>
      <c r="CQ167" s="64" t="str">
        <f t="shared" si="256"/>
        <v/>
      </c>
      <c r="CR167" s="65" t="str">
        <f t="shared" si="257"/>
        <v/>
      </c>
      <c r="CS167">
        <f t="shared" si="284"/>
        <v>164</v>
      </c>
      <c r="CT167" t="str">
        <f t="shared" si="258"/>
        <v/>
      </c>
      <c r="CU167" t="str">
        <f t="shared" si="259"/>
        <v/>
      </c>
      <c r="CV167" t="str">
        <f t="shared" si="269"/>
        <v/>
      </c>
      <c r="CW167" t="str">
        <f t="shared" si="260"/>
        <v/>
      </c>
      <c r="CZ167" s="3">
        <v>164</v>
      </c>
      <c r="DA167" s="3" t="str">
        <f t="shared" si="261"/>
        <v/>
      </c>
      <c r="DB167" s="3" t="str">
        <f t="shared" si="262"/>
        <v/>
      </c>
      <c r="DC167" s="3" t="str">
        <f t="shared" si="263"/>
        <v/>
      </c>
      <c r="DF167" s="3">
        <v>164</v>
      </c>
      <c r="DG167" s="3" t="str">
        <f t="shared" si="264"/>
        <v/>
      </c>
      <c r="DH167" s="3" t="str">
        <f t="shared" si="265"/>
        <v/>
      </c>
      <c r="DI167" s="3" t="str">
        <f t="shared" si="266"/>
        <v/>
      </c>
    </row>
    <row r="168" spans="1:113" x14ac:dyDescent="0.3">
      <c r="A168">
        <f t="shared" si="205"/>
        <v>0</v>
      </c>
      <c r="B168">
        <f t="shared" si="206"/>
        <v>0</v>
      </c>
      <c r="C168">
        <f t="shared" si="207"/>
        <v>0</v>
      </c>
      <c r="D168">
        <f t="shared" si="208"/>
        <v>0</v>
      </c>
      <c r="E168">
        <f t="shared" si="209"/>
        <v>0</v>
      </c>
      <c r="F168">
        <f t="shared" si="210"/>
        <v>0</v>
      </c>
      <c r="G168">
        <f t="shared" si="211"/>
        <v>0</v>
      </c>
      <c r="H168">
        <f t="shared" si="212"/>
        <v>0</v>
      </c>
      <c r="I168">
        <f t="shared" si="213"/>
        <v>0</v>
      </c>
      <c r="J168">
        <f t="shared" si="214"/>
        <v>0</v>
      </c>
      <c r="M168" s="3" t="str">
        <f t="shared" si="215"/>
        <v/>
      </c>
      <c r="N168" s="3" t="str">
        <f t="shared" si="216"/>
        <v/>
      </c>
      <c r="O168" s="3" t="str">
        <f t="shared" si="217"/>
        <v/>
      </c>
      <c r="P168" s="3" t="str">
        <f t="shared" si="218"/>
        <v/>
      </c>
      <c r="Q168" s="3" t="str">
        <f t="shared" si="219"/>
        <v/>
      </c>
      <c r="R168" s="3" t="str">
        <f t="shared" si="220"/>
        <v/>
      </c>
      <c r="S168" s="3" t="str">
        <f t="shared" si="221"/>
        <v/>
      </c>
      <c r="T168" s="3" t="str">
        <f t="shared" si="222"/>
        <v/>
      </c>
      <c r="U168" s="3" t="str">
        <f t="shared" si="223"/>
        <v/>
      </c>
      <c r="V168" s="3" t="str">
        <f t="shared" si="224"/>
        <v/>
      </c>
      <c r="Z168" s="20" t="str">
        <f>Qualifikation!AD169</f>
        <v/>
      </c>
      <c r="AA168" s="21" t="str">
        <f>Qualifikation!AE169</f>
        <v/>
      </c>
      <c r="AB168" s="21" t="str">
        <f>Qualifikation!AF169</f>
        <v/>
      </c>
      <c r="AC168" s="21" t="str">
        <f>Qualifikation!AG169</f>
        <v/>
      </c>
      <c r="AD168" s="27"/>
      <c r="AE168" t="str">
        <f>IFERROR(VLOOKUP(1000,$A168:Z168,26,FALSE),"")</f>
        <v/>
      </c>
      <c r="AF168" s="20" t="str">
        <f t="shared" si="270"/>
        <v/>
      </c>
      <c r="AG168" s="21" t="str">
        <f t="shared" si="225"/>
        <v/>
      </c>
      <c r="AH168" s="21" t="str">
        <f t="shared" si="271"/>
        <v/>
      </c>
      <c r="AI168" s="21" t="str">
        <f t="shared" si="226"/>
        <v/>
      </c>
      <c r="AJ168" s="27"/>
      <c r="AK168" t="str">
        <f>IFERROR(VLOOKUP(1000,$B168:AF168,31,FALSE),"")</f>
        <v/>
      </c>
      <c r="AL168" s="20" t="str">
        <f t="shared" si="272"/>
        <v/>
      </c>
      <c r="AM168" s="21" t="str">
        <f t="shared" si="227"/>
        <v/>
      </c>
      <c r="AN168" s="21" t="str">
        <f t="shared" si="273"/>
        <v/>
      </c>
      <c r="AO168" s="21" t="str">
        <f t="shared" si="228"/>
        <v/>
      </c>
      <c r="AP168" s="27"/>
      <c r="AQ168" t="str">
        <f t="shared" si="229"/>
        <v/>
      </c>
      <c r="AR168" s="20" t="str">
        <f t="shared" si="274"/>
        <v/>
      </c>
      <c r="AS168" s="21" t="str">
        <f t="shared" si="275"/>
        <v/>
      </c>
      <c r="AT168" s="21" t="str">
        <f t="shared" si="276"/>
        <v/>
      </c>
      <c r="AU168" s="21" t="str">
        <f t="shared" si="267"/>
        <v/>
      </c>
      <c r="AV168" s="27"/>
      <c r="AW168" t="str">
        <f t="shared" si="230"/>
        <v/>
      </c>
      <c r="AX168" t="str">
        <f t="shared" si="231"/>
        <v/>
      </c>
      <c r="AY168" t="str">
        <f t="shared" si="232"/>
        <v/>
      </c>
      <c r="AZ168" t="str">
        <f t="shared" si="233"/>
        <v/>
      </c>
      <c r="BA168" t="str">
        <f t="shared" si="268"/>
        <v/>
      </c>
      <c r="BB168" s="28"/>
      <c r="BC168" t="str">
        <f t="shared" si="234"/>
        <v/>
      </c>
      <c r="BD168" s="20" t="str">
        <f t="shared" si="277"/>
        <v/>
      </c>
      <c r="BE168" s="21" t="str">
        <f t="shared" si="235"/>
        <v/>
      </c>
      <c r="BF168" s="21" t="str">
        <f t="shared" si="236"/>
        <v/>
      </c>
      <c r="BG168" s="21" t="str">
        <f t="shared" si="237"/>
        <v/>
      </c>
      <c r="BH168" s="27"/>
      <c r="BI168" t="str">
        <f t="shared" si="238"/>
        <v/>
      </c>
      <c r="BJ168" t="str">
        <f t="shared" si="278"/>
        <v/>
      </c>
      <c r="BK168" t="str">
        <f t="shared" si="239"/>
        <v/>
      </c>
      <c r="BL168" t="str">
        <f t="shared" si="240"/>
        <v/>
      </c>
      <c r="BM168" t="str">
        <f t="shared" si="241"/>
        <v/>
      </c>
      <c r="BN168" s="28"/>
      <c r="BO168" t="str">
        <f t="shared" si="242"/>
        <v/>
      </c>
      <c r="BP168" s="20" t="str">
        <f t="shared" si="279"/>
        <v/>
      </c>
      <c r="BQ168" s="21" t="str">
        <f t="shared" si="243"/>
        <v/>
      </c>
      <c r="BR168" s="21" t="str">
        <f t="shared" si="244"/>
        <v/>
      </c>
      <c r="BS168" s="21" t="str">
        <f t="shared" si="245"/>
        <v/>
      </c>
      <c r="BT168" s="27"/>
      <c r="BU168" t="str">
        <f t="shared" si="246"/>
        <v/>
      </c>
      <c r="BV168" t="str">
        <f t="shared" si="280"/>
        <v/>
      </c>
      <c r="BW168" t="str">
        <f t="shared" si="247"/>
        <v/>
      </c>
      <c r="BX168" t="str">
        <f t="shared" si="248"/>
        <v/>
      </c>
      <c r="BY168" t="str">
        <f t="shared" si="249"/>
        <v/>
      </c>
      <c r="BZ168" s="28"/>
      <c r="CA168" t="str">
        <f t="shared" si="250"/>
        <v/>
      </c>
      <c r="CB168" s="20" t="str">
        <f t="shared" si="251"/>
        <v/>
      </c>
      <c r="CC168" s="21" t="str">
        <f t="shared" si="252"/>
        <v/>
      </c>
      <c r="CD168" s="21" t="str">
        <f t="shared" si="253"/>
        <v/>
      </c>
      <c r="CE168" s="21" t="str">
        <f t="shared" si="254"/>
        <v/>
      </c>
      <c r="CF168" s="27"/>
      <c r="CI168" s="3">
        <v>165</v>
      </c>
      <c r="CJ168" s="3" t="e">
        <f t="shared" si="281"/>
        <v>#NUM!</v>
      </c>
      <c r="CK168" s="3" t="e">
        <f t="shared" si="282"/>
        <v>#NUM!</v>
      </c>
      <c r="CL168" s="3" t="e">
        <f t="shared" si="283"/>
        <v>#NUM!</v>
      </c>
      <c r="CM168" s="3" t="e">
        <f>VLOOKUP(CJ168,Anmeldung!$A$5:$E$204,5,FALSE)</f>
        <v>#NUM!</v>
      </c>
      <c r="CO168" s="63" t="e">
        <f>VLOOKUP(CJ168,Anmeldung!$A$5:$E$204,5,FALSE)</f>
        <v>#NUM!</v>
      </c>
      <c r="CP168" s="3" t="e">
        <f t="shared" si="255"/>
        <v>#NUM!</v>
      </c>
      <c r="CQ168" s="64" t="str">
        <f t="shared" si="256"/>
        <v/>
      </c>
      <c r="CR168" s="65" t="str">
        <f t="shared" si="257"/>
        <v/>
      </c>
      <c r="CS168">
        <f t="shared" si="284"/>
        <v>165</v>
      </c>
      <c r="CT168" t="str">
        <f t="shared" si="258"/>
        <v/>
      </c>
      <c r="CU168" t="str">
        <f t="shared" si="259"/>
        <v/>
      </c>
      <c r="CV168" t="str">
        <f t="shared" si="269"/>
        <v/>
      </c>
      <c r="CW168" t="str">
        <f t="shared" si="260"/>
        <v/>
      </c>
      <c r="CZ168" s="3">
        <v>165</v>
      </c>
      <c r="DA168" s="3" t="str">
        <f t="shared" si="261"/>
        <v/>
      </c>
      <c r="DB168" s="3" t="str">
        <f t="shared" si="262"/>
        <v/>
      </c>
      <c r="DC168" s="3" t="str">
        <f t="shared" si="263"/>
        <v/>
      </c>
      <c r="DF168" s="3">
        <v>165</v>
      </c>
      <c r="DG168" s="3" t="str">
        <f t="shared" si="264"/>
        <v/>
      </c>
      <c r="DH168" s="3" t="str">
        <f t="shared" si="265"/>
        <v/>
      </c>
      <c r="DI168" s="3" t="str">
        <f t="shared" si="266"/>
        <v/>
      </c>
    </row>
    <row r="169" spans="1:113" x14ac:dyDescent="0.3">
      <c r="A169">
        <f t="shared" si="205"/>
        <v>0</v>
      </c>
      <c r="B169">
        <f t="shared" si="206"/>
        <v>0</v>
      </c>
      <c r="C169">
        <f t="shared" si="207"/>
        <v>0</v>
      </c>
      <c r="D169">
        <f t="shared" si="208"/>
        <v>0</v>
      </c>
      <c r="E169">
        <f t="shared" si="209"/>
        <v>0</v>
      </c>
      <c r="F169">
        <f t="shared" si="210"/>
        <v>0</v>
      </c>
      <c r="G169">
        <f t="shared" si="211"/>
        <v>0</v>
      </c>
      <c r="H169">
        <f t="shared" si="212"/>
        <v>0</v>
      </c>
      <c r="I169">
        <f t="shared" si="213"/>
        <v>0</v>
      </c>
      <c r="J169">
        <f t="shared" si="214"/>
        <v>0</v>
      </c>
      <c r="M169" s="3" t="str">
        <f t="shared" si="215"/>
        <v/>
      </c>
      <c r="N169" s="3" t="str">
        <f t="shared" si="216"/>
        <v/>
      </c>
      <c r="O169" s="3" t="str">
        <f t="shared" si="217"/>
        <v/>
      </c>
      <c r="P169" s="3" t="str">
        <f t="shared" si="218"/>
        <v/>
      </c>
      <c r="Q169" s="3" t="str">
        <f t="shared" si="219"/>
        <v/>
      </c>
      <c r="R169" s="3" t="str">
        <f t="shared" si="220"/>
        <v/>
      </c>
      <c r="S169" s="3" t="str">
        <f t="shared" si="221"/>
        <v/>
      </c>
      <c r="T169" s="3" t="str">
        <f t="shared" si="222"/>
        <v/>
      </c>
      <c r="U169" s="3" t="str">
        <f t="shared" si="223"/>
        <v/>
      </c>
      <c r="V169" s="3" t="str">
        <f t="shared" si="224"/>
        <v/>
      </c>
      <c r="Z169" s="20" t="str">
        <f>Qualifikation!AD170</f>
        <v/>
      </c>
      <c r="AA169" s="21" t="str">
        <f>Qualifikation!AE170</f>
        <v/>
      </c>
      <c r="AB169" s="21" t="str">
        <f>Qualifikation!AF170</f>
        <v/>
      </c>
      <c r="AC169" s="21" t="str">
        <f>Qualifikation!AG170</f>
        <v/>
      </c>
      <c r="AD169" s="27"/>
      <c r="AE169" t="str">
        <f>IFERROR(VLOOKUP(1000,$A169:Z169,26,FALSE),"")</f>
        <v/>
      </c>
      <c r="AF169" s="20" t="str">
        <f t="shared" si="270"/>
        <v/>
      </c>
      <c r="AG169" s="21" t="str">
        <f t="shared" si="225"/>
        <v/>
      </c>
      <c r="AH169" s="21" t="str">
        <f t="shared" si="271"/>
        <v/>
      </c>
      <c r="AI169" s="21" t="str">
        <f t="shared" si="226"/>
        <v/>
      </c>
      <c r="AJ169" s="27"/>
      <c r="AK169" t="str">
        <f>IFERROR(VLOOKUP(1000,$B169:AF169,31,FALSE),"")</f>
        <v/>
      </c>
      <c r="AL169" s="20" t="str">
        <f t="shared" si="272"/>
        <v/>
      </c>
      <c r="AM169" s="21" t="str">
        <f t="shared" si="227"/>
        <v/>
      </c>
      <c r="AN169" s="21" t="str">
        <f t="shared" si="273"/>
        <v/>
      </c>
      <c r="AO169" s="21" t="str">
        <f t="shared" si="228"/>
        <v/>
      </c>
      <c r="AP169" s="27"/>
      <c r="AQ169" t="str">
        <f t="shared" si="229"/>
        <v/>
      </c>
      <c r="AR169" s="20" t="str">
        <f t="shared" si="274"/>
        <v/>
      </c>
      <c r="AS169" s="21" t="str">
        <f t="shared" si="275"/>
        <v/>
      </c>
      <c r="AT169" s="21" t="str">
        <f t="shared" si="276"/>
        <v/>
      </c>
      <c r="AU169" s="21" t="str">
        <f t="shared" si="267"/>
        <v/>
      </c>
      <c r="AV169" s="27"/>
      <c r="AW169" t="str">
        <f t="shared" si="230"/>
        <v/>
      </c>
      <c r="AX169" t="str">
        <f t="shared" si="231"/>
        <v/>
      </c>
      <c r="AY169" t="str">
        <f t="shared" si="232"/>
        <v/>
      </c>
      <c r="AZ169" t="str">
        <f t="shared" si="233"/>
        <v/>
      </c>
      <c r="BA169" t="str">
        <f t="shared" si="268"/>
        <v/>
      </c>
      <c r="BB169" s="28"/>
      <c r="BC169" t="str">
        <f t="shared" si="234"/>
        <v/>
      </c>
      <c r="BD169" s="20" t="str">
        <f t="shared" si="277"/>
        <v/>
      </c>
      <c r="BE169" s="21" t="str">
        <f t="shared" si="235"/>
        <v/>
      </c>
      <c r="BF169" s="21" t="str">
        <f t="shared" si="236"/>
        <v/>
      </c>
      <c r="BG169" s="21" t="str">
        <f t="shared" si="237"/>
        <v/>
      </c>
      <c r="BH169" s="27"/>
      <c r="BI169" t="str">
        <f t="shared" si="238"/>
        <v/>
      </c>
      <c r="BJ169" t="str">
        <f t="shared" si="278"/>
        <v/>
      </c>
      <c r="BK169" t="str">
        <f t="shared" si="239"/>
        <v/>
      </c>
      <c r="BL169" t="str">
        <f t="shared" si="240"/>
        <v/>
      </c>
      <c r="BM169" t="str">
        <f t="shared" si="241"/>
        <v/>
      </c>
      <c r="BN169" s="28"/>
      <c r="BO169" t="str">
        <f t="shared" si="242"/>
        <v/>
      </c>
      <c r="BP169" s="20" t="str">
        <f t="shared" si="279"/>
        <v/>
      </c>
      <c r="BQ169" s="21" t="str">
        <f t="shared" si="243"/>
        <v/>
      </c>
      <c r="BR169" s="21" t="str">
        <f t="shared" si="244"/>
        <v/>
      </c>
      <c r="BS169" s="21" t="str">
        <f t="shared" si="245"/>
        <v/>
      </c>
      <c r="BT169" s="27"/>
      <c r="BU169" t="str">
        <f t="shared" si="246"/>
        <v/>
      </c>
      <c r="BV169" t="str">
        <f t="shared" si="280"/>
        <v/>
      </c>
      <c r="BW169" t="str">
        <f t="shared" si="247"/>
        <v/>
      </c>
      <c r="BX169" t="str">
        <f t="shared" si="248"/>
        <v/>
      </c>
      <c r="BY169" t="str">
        <f t="shared" si="249"/>
        <v/>
      </c>
      <c r="BZ169" s="28"/>
      <c r="CA169" t="str">
        <f t="shared" si="250"/>
        <v/>
      </c>
      <c r="CB169" s="20" t="str">
        <f t="shared" si="251"/>
        <v/>
      </c>
      <c r="CC169" s="21" t="str">
        <f t="shared" si="252"/>
        <v/>
      </c>
      <c r="CD169" s="21" t="str">
        <f t="shared" si="253"/>
        <v/>
      </c>
      <c r="CE169" s="21" t="str">
        <f t="shared" si="254"/>
        <v/>
      </c>
      <c r="CF169" s="27"/>
      <c r="CI169" s="3">
        <v>166</v>
      </c>
      <c r="CJ169" s="3" t="e">
        <f t="shared" si="281"/>
        <v>#NUM!</v>
      </c>
      <c r="CK169" s="3" t="e">
        <f t="shared" si="282"/>
        <v>#NUM!</v>
      </c>
      <c r="CL169" s="3" t="e">
        <f t="shared" si="283"/>
        <v>#NUM!</v>
      </c>
      <c r="CM169" s="3" t="e">
        <f>VLOOKUP(CJ169,Anmeldung!$A$5:$E$204,5,FALSE)</f>
        <v>#NUM!</v>
      </c>
      <c r="CO169" s="63" t="e">
        <f>VLOOKUP(CJ169,Anmeldung!$A$5:$E$204,5,FALSE)</f>
        <v>#NUM!</v>
      </c>
      <c r="CP169" s="3" t="e">
        <f t="shared" si="255"/>
        <v>#NUM!</v>
      </c>
      <c r="CQ169" s="64" t="str">
        <f t="shared" si="256"/>
        <v/>
      </c>
      <c r="CR169" s="65" t="str">
        <f t="shared" si="257"/>
        <v/>
      </c>
      <c r="CS169">
        <f t="shared" si="284"/>
        <v>166</v>
      </c>
      <c r="CT169" t="str">
        <f t="shared" si="258"/>
        <v/>
      </c>
      <c r="CU169" t="str">
        <f t="shared" si="259"/>
        <v/>
      </c>
      <c r="CV169" t="str">
        <f t="shared" si="269"/>
        <v/>
      </c>
      <c r="CW169" t="str">
        <f t="shared" si="260"/>
        <v/>
      </c>
      <c r="CZ169" s="3">
        <v>166</v>
      </c>
      <c r="DA169" s="3" t="str">
        <f t="shared" si="261"/>
        <v/>
      </c>
      <c r="DB169" s="3" t="str">
        <f t="shared" si="262"/>
        <v/>
      </c>
      <c r="DC169" s="3" t="str">
        <f t="shared" si="263"/>
        <v/>
      </c>
      <c r="DF169" s="3">
        <v>166</v>
      </c>
      <c r="DG169" s="3" t="str">
        <f t="shared" si="264"/>
        <v/>
      </c>
      <c r="DH169" s="3" t="str">
        <f t="shared" si="265"/>
        <v/>
      </c>
      <c r="DI169" s="3" t="str">
        <f t="shared" si="266"/>
        <v/>
      </c>
    </row>
    <row r="170" spans="1:113" x14ac:dyDescent="0.3">
      <c r="A170">
        <f t="shared" si="205"/>
        <v>0</v>
      </c>
      <c r="B170">
        <f t="shared" si="206"/>
        <v>0</v>
      </c>
      <c r="C170">
        <f t="shared" si="207"/>
        <v>0</v>
      </c>
      <c r="D170">
        <f t="shared" si="208"/>
        <v>0</v>
      </c>
      <c r="E170">
        <f t="shared" si="209"/>
        <v>0</v>
      </c>
      <c r="F170">
        <f t="shared" si="210"/>
        <v>0</v>
      </c>
      <c r="G170">
        <f t="shared" si="211"/>
        <v>0</v>
      </c>
      <c r="H170">
        <f t="shared" si="212"/>
        <v>0</v>
      </c>
      <c r="I170">
        <f t="shared" si="213"/>
        <v>0</v>
      </c>
      <c r="J170">
        <f t="shared" si="214"/>
        <v>0</v>
      </c>
      <c r="M170" s="3" t="str">
        <f t="shared" si="215"/>
        <v/>
      </c>
      <c r="N170" s="3" t="str">
        <f t="shared" si="216"/>
        <v/>
      </c>
      <c r="O170" s="3" t="str">
        <f t="shared" si="217"/>
        <v/>
      </c>
      <c r="P170" s="3" t="str">
        <f t="shared" si="218"/>
        <v/>
      </c>
      <c r="Q170" s="3" t="str">
        <f t="shared" si="219"/>
        <v/>
      </c>
      <c r="R170" s="3" t="str">
        <f t="shared" si="220"/>
        <v/>
      </c>
      <c r="S170" s="3" t="str">
        <f t="shared" si="221"/>
        <v/>
      </c>
      <c r="T170" s="3" t="str">
        <f t="shared" si="222"/>
        <v/>
      </c>
      <c r="U170" s="3" t="str">
        <f t="shared" si="223"/>
        <v/>
      </c>
      <c r="V170" s="3" t="str">
        <f t="shared" si="224"/>
        <v/>
      </c>
      <c r="Z170" s="20" t="str">
        <f>Qualifikation!AD171</f>
        <v/>
      </c>
      <c r="AA170" s="21" t="str">
        <f>Qualifikation!AE171</f>
        <v/>
      </c>
      <c r="AB170" s="21" t="str">
        <f>Qualifikation!AF171</f>
        <v/>
      </c>
      <c r="AC170" s="21" t="str">
        <f>Qualifikation!AG171</f>
        <v/>
      </c>
      <c r="AD170" s="27"/>
      <c r="AE170" t="str">
        <f>IFERROR(VLOOKUP(1000,$A170:Z170,26,FALSE),"")</f>
        <v/>
      </c>
      <c r="AF170" s="20" t="str">
        <f t="shared" si="270"/>
        <v/>
      </c>
      <c r="AG170" s="21" t="str">
        <f t="shared" si="225"/>
        <v/>
      </c>
      <c r="AH170" s="21" t="str">
        <f t="shared" si="271"/>
        <v/>
      </c>
      <c r="AI170" s="21" t="str">
        <f t="shared" si="226"/>
        <v/>
      </c>
      <c r="AJ170" s="27"/>
      <c r="AK170" t="str">
        <f>IFERROR(VLOOKUP(1000,$B170:AF170,31,FALSE),"")</f>
        <v/>
      </c>
      <c r="AL170" s="20" t="str">
        <f t="shared" si="272"/>
        <v/>
      </c>
      <c r="AM170" s="21" t="str">
        <f t="shared" si="227"/>
        <v/>
      </c>
      <c r="AN170" s="21" t="str">
        <f t="shared" si="273"/>
        <v/>
      </c>
      <c r="AO170" s="21" t="str">
        <f t="shared" si="228"/>
        <v/>
      </c>
      <c r="AP170" s="27"/>
      <c r="AQ170" t="str">
        <f t="shared" si="229"/>
        <v/>
      </c>
      <c r="AR170" s="20" t="str">
        <f t="shared" si="274"/>
        <v/>
      </c>
      <c r="AS170" s="21" t="str">
        <f t="shared" si="275"/>
        <v/>
      </c>
      <c r="AT170" s="21" t="str">
        <f t="shared" si="276"/>
        <v/>
      </c>
      <c r="AU170" s="21" t="str">
        <f t="shared" si="267"/>
        <v/>
      </c>
      <c r="AV170" s="27"/>
      <c r="AW170" t="str">
        <f t="shared" si="230"/>
        <v/>
      </c>
      <c r="AX170" t="str">
        <f t="shared" si="231"/>
        <v/>
      </c>
      <c r="AY170" t="str">
        <f t="shared" si="232"/>
        <v/>
      </c>
      <c r="AZ170" t="str">
        <f t="shared" si="233"/>
        <v/>
      </c>
      <c r="BA170" t="str">
        <f t="shared" si="268"/>
        <v/>
      </c>
      <c r="BB170" s="28"/>
      <c r="BC170" t="str">
        <f t="shared" si="234"/>
        <v/>
      </c>
      <c r="BD170" s="20" t="str">
        <f t="shared" si="277"/>
        <v/>
      </c>
      <c r="BE170" s="21" t="str">
        <f t="shared" si="235"/>
        <v/>
      </c>
      <c r="BF170" s="21" t="str">
        <f t="shared" si="236"/>
        <v/>
      </c>
      <c r="BG170" s="21" t="str">
        <f t="shared" si="237"/>
        <v/>
      </c>
      <c r="BH170" s="27"/>
      <c r="BI170" t="str">
        <f t="shared" si="238"/>
        <v/>
      </c>
      <c r="BJ170" t="str">
        <f t="shared" si="278"/>
        <v/>
      </c>
      <c r="BK170" t="str">
        <f t="shared" si="239"/>
        <v/>
      </c>
      <c r="BL170" t="str">
        <f t="shared" si="240"/>
        <v/>
      </c>
      <c r="BM170" t="str">
        <f t="shared" si="241"/>
        <v/>
      </c>
      <c r="BN170" s="28"/>
      <c r="BO170" t="str">
        <f t="shared" si="242"/>
        <v/>
      </c>
      <c r="BP170" s="20" t="str">
        <f t="shared" si="279"/>
        <v/>
      </c>
      <c r="BQ170" s="21" t="str">
        <f t="shared" si="243"/>
        <v/>
      </c>
      <c r="BR170" s="21" t="str">
        <f t="shared" si="244"/>
        <v/>
      </c>
      <c r="BS170" s="21" t="str">
        <f t="shared" si="245"/>
        <v/>
      </c>
      <c r="BT170" s="27"/>
      <c r="BU170" t="str">
        <f t="shared" si="246"/>
        <v/>
      </c>
      <c r="BV170" t="str">
        <f t="shared" si="280"/>
        <v/>
      </c>
      <c r="BW170" t="str">
        <f t="shared" si="247"/>
        <v/>
      </c>
      <c r="BX170" t="str">
        <f t="shared" si="248"/>
        <v/>
      </c>
      <c r="BY170" t="str">
        <f t="shared" si="249"/>
        <v/>
      </c>
      <c r="BZ170" s="28"/>
      <c r="CA170" t="str">
        <f t="shared" si="250"/>
        <v/>
      </c>
      <c r="CB170" s="20" t="str">
        <f t="shared" si="251"/>
        <v/>
      </c>
      <c r="CC170" s="21" t="str">
        <f t="shared" si="252"/>
        <v/>
      </c>
      <c r="CD170" s="21" t="str">
        <f t="shared" si="253"/>
        <v/>
      </c>
      <c r="CE170" s="21" t="str">
        <f t="shared" si="254"/>
        <v/>
      </c>
      <c r="CF170" s="27"/>
      <c r="CI170" s="3">
        <v>167</v>
      </c>
      <c r="CJ170" s="3" t="e">
        <f t="shared" si="281"/>
        <v>#NUM!</v>
      </c>
      <c r="CK170" s="3" t="e">
        <f t="shared" si="282"/>
        <v>#NUM!</v>
      </c>
      <c r="CL170" s="3" t="e">
        <f t="shared" si="283"/>
        <v>#NUM!</v>
      </c>
      <c r="CM170" s="3" t="e">
        <f>VLOOKUP(CJ170,Anmeldung!$A$5:$E$204,5,FALSE)</f>
        <v>#NUM!</v>
      </c>
      <c r="CO170" s="63" t="e">
        <f>VLOOKUP(CJ170,Anmeldung!$A$5:$E$204,5,FALSE)</f>
        <v>#NUM!</v>
      </c>
      <c r="CP170" s="3" t="e">
        <f t="shared" si="255"/>
        <v>#NUM!</v>
      </c>
      <c r="CQ170" s="64" t="str">
        <f t="shared" si="256"/>
        <v/>
      </c>
      <c r="CR170" s="65" t="str">
        <f t="shared" si="257"/>
        <v/>
      </c>
      <c r="CS170">
        <f t="shared" si="284"/>
        <v>167</v>
      </c>
      <c r="CT170" t="str">
        <f t="shared" si="258"/>
        <v/>
      </c>
      <c r="CU170" t="str">
        <f t="shared" si="259"/>
        <v/>
      </c>
      <c r="CV170" t="str">
        <f t="shared" si="269"/>
        <v/>
      </c>
      <c r="CW170" t="str">
        <f t="shared" si="260"/>
        <v/>
      </c>
      <c r="CZ170" s="3">
        <v>167</v>
      </c>
      <c r="DA170" s="3" t="str">
        <f t="shared" si="261"/>
        <v/>
      </c>
      <c r="DB170" s="3" t="str">
        <f t="shared" si="262"/>
        <v/>
      </c>
      <c r="DC170" s="3" t="str">
        <f t="shared" si="263"/>
        <v/>
      </c>
      <c r="DF170" s="3">
        <v>167</v>
      </c>
      <c r="DG170" s="3" t="str">
        <f t="shared" si="264"/>
        <v/>
      </c>
      <c r="DH170" s="3" t="str">
        <f t="shared" si="265"/>
        <v/>
      </c>
      <c r="DI170" s="3" t="str">
        <f t="shared" si="266"/>
        <v/>
      </c>
    </row>
    <row r="171" spans="1:113" x14ac:dyDescent="0.3">
      <c r="A171">
        <f t="shared" si="205"/>
        <v>0</v>
      </c>
      <c r="B171">
        <f t="shared" si="206"/>
        <v>0</v>
      </c>
      <c r="C171">
        <f t="shared" si="207"/>
        <v>0</v>
      </c>
      <c r="D171">
        <f t="shared" si="208"/>
        <v>0</v>
      </c>
      <c r="E171">
        <f t="shared" si="209"/>
        <v>0</v>
      </c>
      <c r="F171">
        <f t="shared" si="210"/>
        <v>0</v>
      </c>
      <c r="G171">
        <f t="shared" si="211"/>
        <v>0</v>
      </c>
      <c r="H171">
        <f t="shared" si="212"/>
        <v>0</v>
      </c>
      <c r="I171">
        <f t="shared" si="213"/>
        <v>0</v>
      </c>
      <c r="J171">
        <f t="shared" si="214"/>
        <v>0</v>
      </c>
      <c r="M171" s="3" t="str">
        <f t="shared" si="215"/>
        <v/>
      </c>
      <c r="N171" s="3" t="str">
        <f t="shared" si="216"/>
        <v/>
      </c>
      <c r="O171" s="3" t="str">
        <f t="shared" si="217"/>
        <v/>
      </c>
      <c r="P171" s="3" t="str">
        <f t="shared" si="218"/>
        <v/>
      </c>
      <c r="Q171" s="3" t="str">
        <f t="shared" si="219"/>
        <v/>
      </c>
      <c r="R171" s="3" t="str">
        <f t="shared" si="220"/>
        <v/>
      </c>
      <c r="S171" s="3" t="str">
        <f t="shared" si="221"/>
        <v/>
      </c>
      <c r="T171" s="3" t="str">
        <f t="shared" si="222"/>
        <v/>
      </c>
      <c r="U171" s="3" t="str">
        <f t="shared" si="223"/>
        <v/>
      </c>
      <c r="V171" s="3" t="str">
        <f t="shared" si="224"/>
        <v/>
      </c>
      <c r="Z171" s="20" t="str">
        <f>Qualifikation!AD172</f>
        <v/>
      </c>
      <c r="AA171" s="21" t="str">
        <f>Qualifikation!AE172</f>
        <v/>
      </c>
      <c r="AB171" s="21" t="str">
        <f>Qualifikation!AF172</f>
        <v/>
      </c>
      <c r="AC171" s="21" t="str">
        <f>Qualifikation!AG172</f>
        <v/>
      </c>
      <c r="AD171" s="27"/>
      <c r="AE171" t="str">
        <f>IFERROR(VLOOKUP(1000,$A171:Z171,26,FALSE),"")</f>
        <v/>
      </c>
      <c r="AF171" s="20" t="str">
        <f t="shared" si="270"/>
        <v/>
      </c>
      <c r="AG171" s="21" t="str">
        <f t="shared" si="225"/>
        <v/>
      </c>
      <c r="AH171" s="21" t="str">
        <f t="shared" si="271"/>
        <v/>
      </c>
      <c r="AI171" s="21" t="str">
        <f t="shared" si="226"/>
        <v/>
      </c>
      <c r="AJ171" s="27"/>
      <c r="AK171" t="str">
        <f>IFERROR(VLOOKUP(1000,$B171:AF171,31,FALSE),"")</f>
        <v/>
      </c>
      <c r="AL171" s="20" t="str">
        <f t="shared" si="272"/>
        <v/>
      </c>
      <c r="AM171" s="21" t="str">
        <f t="shared" si="227"/>
        <v/>
      </c>
      <c r="AN171" s="21" t="str">
        <f t="shared" si="273"/>
        <v/>
      </c>
      <c r="AO171" s="21" t="str">
        <f t="shared" si="228"/>
        <v/>
      </c>
      <c r="AP171" s="27"/>
      <c r="AQ171" t="str">
        <f t="shared" si="229"/>
        <v/>
      </c>
      <c r="AR171" s="20" t="str">
        <f t="shared" si="274"/>
        <v/>
      </c>
      <c r="AS171" s="21" t="str">
        <f t="shared" si="275"/>
        <v/>
      </c>
      <c r="AT171" s="21" t="str">
        <f t="shared" si="276"/>
        <v/>
      </c>
      <c r="AU171" s="21" t="str">
        <f t="shared" si="267"/>
        <v/>
      </c>
      <c r="AV171" s="27"/>
      <c r="AW171" t="str">
        <f t="shared" si="230"/>
        <v/>
      </c>
      <c r="AX171" t="str">
        <f t="shared" si="231"/>
        <v/>
      </c>
      <c r="AY171" t="str">
        <f t="shared" si="232"/>
        <v/>
      </c>
      <c r="AZ171" t="str">
        <f t="shared" si="233"/>
        <v/>
      </c>
      <c r="BA171" t="str">
        <f t="shared" si="268"/>
        <v/>
      </c>
      <c r="BB171" s="28"/>
      <c r="BC171" t="str">
        <f t="shared" si="234"/>
        <v/>
      </c>
      <c r="BD171" s="20" t="str">
        <f t="shared" si="277"/>
        <v/>
      </c>
      <c r="BE171" s="21" t="str">
        <f t="shared" si="235"/>
        <v/>
      </c>
      <c r="BF171" s="21" t="str">
        <f t="shared" si="236"/>
        <v/>
      </c>
      <c r="BG171" s="21" t="str">
        <f t="shared" si="237"/>
        <v/>
      </c>
      <c r="BH171" s="27"/>
      <c r="BI171" t="str">
        <f t="shared" si="238"/>
        <v/>
      </c>
      <c r="BJ171" t="str">
        <f t="shared" si="278"/>
        <v/>
      </c>
      <c r="BK171" t="str">
        <f t="shared" si="239"/>
        <v/>
      </c>
      <c r="BL171" t="str">
        <f t="shared" si="240"/>
        <v/>
      </c>
      <c r="BM171" t="str">
        <f t="shared" si="241"/>
        <v/>
      </c>
      <c r="BN171" s="28"/>
      <c r="BO171" t="str">
        <f t="shared" si="242"/>
        <v/>
      </c>
      <c r="BP171" s="20" t="str">
        <f t="shared" si="279"/>
        <v/>
      </c>
      <c r="BQ171" s="21" t="str">
        <f t="shared" si="243"/>
        <v/>
      </c>
      <c r="BR171" s="21" t="str">
        <f t="shared" si="244"/>
        <v/>
      </c>
      <c r="BS171" s="21" t="str">
        <f t="shared" si="245"/>
        <v/>
      </c>
      <c r="BT171" s="27"/>
      <c r="BU171" t="str">
        <f t="shared" si="246"/>
        <v/>
      </c>
      <c r="BV171" t="str">
        <f t="shared" si="280"/>
        <v/>
      </c>
      <c r="BW171" t="str">
        <f t="shared" si="247"/>
        <v/>
      </c>
      <c r="BX171" t="str">
        <f t="shared" si="248"/>
        <v/>
      </c>
      <c r="BY171" t="str">
        <f t="shared" si="249"/>
        <v/>
      </c>
      <c r="BZ171" s="28"/>
      <c r="CA171" t="str">
        <f t="shared" si="250"/>
        <v/>
      </c>
      <c r="CB171" s="20" t="str">
        <f t="shared" si="251"/>
        <v/>
      </c>
      <c r="CC171" s="21" t="str">
        <f t="shared" si="252"/>
        <v/>
      </c>
      <c r="CD171" s="21" t="str">
        <f t="shared" si="253"/>
        <v/>
      </c>
      <c r="CE171" s="21" t="str">
        <f t="shared" si="254"/>
        <v/>
      </c>
      <c r="CF171" s="27"/>
      <c r="CI171" s="3">
        <v>168</v>
      </c>
      <c r="CJ171" s="3" t="e">
        <f t="shared" si="281"/>
        <v>#NUM!</v>
      </c>
      <c r="CK171" s="3" t="e">
        <f t="shared" si="282"/>
        <v>#NUM!</v>
      </c>
      <c r="CL171" s="3" t="e">
        <f t="shared" si="283"/>
        <v>#NUM!</v>
      </c>
      <c r="CM171" s="3" t="e">
        <f>VLOOKUP(CJ171,Anmeldung!$A$5:$E$204,5,FALSE)</f>
        <v>#NUM!</v>
      </c>
      <c r="CO171" s="63" t="e">
        <f>VLOOKUP(CJ171,Anmeldung!$A$5:$E$204,5,FALSE)</f>
        <v>#NUM!</v>
      </c>
      <c r="CP171" s="3" t="e">
        <f t="shared" si="255"/>
        <v>#NUM!</v>
      </c>
      <c r="CQ171" s="64" t="str">
        <f t="shared" si="256"/>
        <v/>
      </c>
      <c r="CR171" s="65" t="str">
        <f t="shared" si="257"/>
        <v/>
      </c>
      <c r="CS171">
        <f t="shared" si="284"/>
        <v>168</v>
      </c>
      <c r="CT171" t="str">
        <f t="shared" si="258"/>
        <v/>
      </c>
      <c r="CU171" t="str">
        <f t="shared" si="259"/>
        <v/>
      </c>
      <c r="CV171" t="str">
        <f t="shared" si="269"/>
        <v/>
      </c>
      <c r="CW171" t="str">
        <f t="shared" si="260"/>
        <v/>
      </c>
      <c r="CZ171" s="3">
        <v>168</v>
      </c>
      <c r="DA171" s="3" t="str">
        <f t="shared" si="261"/>
        <v/>
      </c>
      <c r="DB171" s="3" t="str">
        <f t="shared" si="262"/>
        <v/>
      </c>
      <c r="DC171" s="3" t="str">
        <f t="shared" si="263"/>
        <v/>
      </c>
      <c r="DF171" s="3">
        <v>168</v>
      </c>
      <c r="DG171" s="3" t="str">
        <f t="shared" si="264"/>
        <v/>
      </c>
      <c r="DH171" s="3" t="str">
        <f t="shared" si="265"/>
        <v/>
      </c>
      <c r="DI171" s="3" t="str">
        <f t="shared" si="266"/>
        <v/>
      </c>
    </row>
    <row r="172" spans="1:113" x14ac:dyDescent="0.3">
      <c r="A172">
        <f t="shared" si="205"/>
        <v>0</v>
      </c>
      <c r="B172">
        <f t="shared" si="206"/>
        <v>0</v>
      </c>
      <c r="C172">
        <f t="shared" si="207"/>
        <v>0</v>
      </c>
      <c r="D172">
        <f t="shared" si="208"/>
        <v>0</v>
      </c>
      <c r="E172">
        <f t="shared" si="209"/>
        <v>0</v>
      </c>
      <c r="F172">
        <f t="shared" si="210"/>
        <v>0</v>
      </c>
      <c r="G172">
        <f t="shared" si="211"/>
        <v>0</v>
      </c>
      <c r="H172">
        <f t="shared" si="212"/>
        <v>0</v>
      </c>
      <c r="I172">
        <f t="shared" si="213"/>
        <v>0</v>
      </c>
      <c r="J172">
        <f t="shared" si="214"/>
        <v>0</v>
      </c>
      <c r="M172" s="3" t="str">
        <f t="shared" si="215"/>
        <v/>
      </c>
      <c r="N172" s="3" t="str">
        <f t="shared" si="216"/>
        <v/>
      </c>
      <c r="O172" s="3" t="str">
        <f t="shared" si="217"/>
        <v/>
      </c>
      <c r="P172" s="3" t="str">
        <f t="shared" si="218"/>
        <v/>
      </c>
      <c r="Q172" s="3" t="str">
        <f t="shared" si="219"/>
        <v/>
      </c>
      <c r="R172" s="3" t="str">
        <f t="shared" si="220"/>
        <v/>
      </c>
      <c r="S172" s="3" t="str">
        <f t="shared" si="221"/>
        <v/>
      </c>
      <c r="T172" s="3" t="str">
        <f t="shared" si="222"/>
        <v/>
      </c>
      <c r="U172" s="3" t="str">
        <f t="shared" si="223"/>
        <v/>
      </c>
      <c r="V172" s="3" t="str">
        <f t="shared" si="224"/>
        <v/>
      </c>
      <c r="Z172" s="20" t="str">
        <f>Qualifikation!AD173</f>
        <v/>
      </c>
      <c r="AA172" s="21" t="str">
        <f>Qualifikation!AE173</f>
        <v/>
      </c>
      <c r="AB172" s="21" t="str">
        <f>Qualifikation!AF173</f>
        <v/>
      </c>
      <c r="AC172" s="21" t="str">
        <f>Qualifikation!AG173</f>
        <v/>
      </c>
      <c r="AD172" s="27"/>
      <c r="AE172" t="str">
        <f>IFERROR(VLOOKUP(1000,$A172:Z172,26,FALSE),"")</f>
        <v/>
      </c>
      <c r="AF172" s="20" t="str">
        <f t="shared" si="270"/>
        <v/>
      </c>
      <c r="AG172" s="21" t="str">
        <f t="shared" si="225"/>
        <v/>
      </c>
      <c r="AH172" s="21" t="str">
        <f t="shared" si="271"/>
        <v/>
      </c>
      <c r="AI172" s="21" t="str">
        <f t="shared" si="226"/>
        <v/>
      </c>
      <c r="AJ172" s="27"/>
      <c r="AK172" t="str">
        <f>IFERROR(VLOOKUP(1000,$B172:AF172,31,FALSE),"")</f>
        <v/>
      </c>
      <c r="AL172" s="20" t="str">
        <f t="shared" si="272"/>
        <v/>
      </c>
      <c r="AM172" s="21" t="str">
        <f t="shared" si="227"/>
        <v/>
      </c>
      <c r="AN172" s="21" t="str">
        <f t="shared" si="273"/>
        <v/>
      </c>
      <c r="AO172" s="21" t="str">
        <f t="shared" si="228"/>
        <v/>
      </c>
      <c r="AP172" s="27"/>
      <c r="AQ172" t="str">
        <f t="shared" si="229"/>
        <v/>
      </c>
      <c r="AR172" s="20" t="str">
        <f t="shared" si="274"/>
        <v/>
      </c>
      <c r="AS172" s="21" t="str">
        <f t="shared" si="275"/>
        <v/>
      </c>
      <c r="AT172" s="21" t="str">
        <f t="shared" si="276"/>
        <v/>
      </c>
      <c r="AU172" s="21" t="str">
        <f t="shared" si="267"/>
        <v/>
      </c>
      <c r="AV172" s="27"/>
      <c r="AW172" t="str">
        <f t="shared" si="230"/>
        <v/>
      </c>
      <c r="AX172" t="str">
        <f t="shared" si="231"/>
        <v/>
      </c>
      <c r="AY172" t="str">
        <f t="shared" si="232"/>
        <v/>
      </c>
      <c r="AZ172" t="str">
        <f t="shared" si="233"/>
        <v/>
      </c>
      <c r="BA172" t="str">
        <f t="shared" si="268"/>
        <v/>
      </c>
      <c r="BB172" s="28"/>
      <c r="BC172" t="str">
        <f t="shared" si="234"/>
        <v/>
      </c>
      <c r="BD172" s="20" t="str">
        <f t="shared" si="277"/>
        <v/>
      </c>
      <c r="BE172" s="21" t="str">
        <f t="shared" si="235"/>
        <v/>
      </c>
      <c r="BF172" s="21" t="str">
        <f t="shared" si="236"/>
        <v/>
      </c>
      <c r="BG172" s="21" t="str">
        <f t="shared" si="237"/>
        <v/>
      </c>
      <c r="BH172" s="27"/>
      <c r="BI172" t="str">
        <f t="shared" si="238"/>
        <v/>
      </c>
      <c r="BJ172" t="str">
        <f t="shared" si="278"/>
        <v/>
      </c>
      <c r="BK172" t="str">
        <f t="shared" si="239"/>
        <v/>
      </c>
      <c r="BL172" t="str">
        <f t="shared" si="240"/>
        <v/>
      </c>
      <c r="BM172" t="str">
        <f t="shared" si="241"/>
        <v/>
      </c>
      <c r="BN172" s="28"/>
      <c r="BO172" t="str">
        <f t="shared" si="242"/>
        <v/>
      </c>
      <c r="BP172" s="20" t="str">
        <f t="shared" si="279"/>
        <v/>
      </c>
      <c r="BQ172" s="21" t="str">
        <f t="shared" si="243"/>
        <v/>
      </c>
      <c r="BR172" s="21" t="str">
        <f t="shared" si="244"/>
        <v/>
      </c>
      <c r="BS172" s="21" t="str">
        <f t="shared" si="245"/>
        <v/>
      </c>
      <c r="BT172" s="27"/>
      <c r="BU172" t="str">
        <f t="shared" si="246"/>
        <v/>
      </c>
      <c r="BV172" t="str">
        <f t="shared" si="280"/>
        <v/>
      </c>
      <c r="BW172" t="str">
        <f t="shared" si="247"/>
        <v/>
      </c>
      <c r="BX172" t="str">
        <f t="shared" si="248"/>
        <v/>
      </c>
      <c r="BY172" t="str">
        <f t="shared" si="249"/>
        <v/>
      </c>
      <c r="BZ172" s="28"/>
      <c r="CA172" t="str">
        <f t="shared" si="250"/>
        <v/>
      </c>
      <c r="CB172" s="20" t="str">
        <f t="shared" si="251"/>
        <v/>
      </c>
      <c r="CC172" s="21" t="str">
        <f t="shared" si="252"/>
        <v/>
      </c>
      <c r="CD172" s="21" t="str">
        <f t="shared" si="253"/>
        <v/>
      </c>
      <c r="CE172" s="21" t="str">
        <f t="shared" si="254"/>
        <v/>
      </c>
      <c r="CF172" s="27"/>
      <c r="CI172" s="3">
        <v>169</v>
      </c>
      <c r="CJ172" s="3" t="e">
        <f t="shared" si="281"/>
        <v>#NUM!</v>
      </c>
      <c r="CK172" s="3" t="e">
        <f t="shared" si="282"/>
        <v>#NUM!</v>
      </c>
      <c r="CL172" s="3" t="e">
        <f t="shared" si="283"/>
        <v>#NUM!</v>
      </c>
      <c r="CM172" s="3" t="e">
        <f>VLOOKUP(CJ172,Anmeldung!$A$5:$E$204,5,FALSE)</f>
        <v>#NUM!</v>
      </c>
      <c r="CO172" s="63" t="e">
        <f>VLOOKUP(CJ172,Anmeldung!$A$5:$E$204,5,FALSE)</f>
        <v>#NUM!</v>
      </c>
      <c r="CP172" s="3" t="e">
        <f t="shared" si="255"/>
        <v>#NUM!</v>
      </c>
      <c r="CQ172" s="64" t="str">
        <f t="shared" si="256"/>
        <v/>
      </c>
      <c r="CR172" s="65" t="str">
        <f t="shared" si="257"/>
        <v/>
      </c>
      <c r="CS172">
        <f t="shared" si="284"/>
        <v>169</v>
      </c>
      <c r="CT172" t="str">
        <f t="shared" si="258"/>
        <v/>
      </c>
      <c r="CU172" t="str">
        <f t="shared" si="259"/>
        <v/>
      </c>
      <c r="CV172" t="str">
        <f t="shared" si="269"/>
        <v/>
      </c>
      <c r="CW172" t="str">
        <f t="shared" si="260"/>
        <v/>
      </c>
      <c r="CZ172" s="3">
        <v>169</v>
      </c>
      <c r="DA172" s="3" t="str">
        <f t="shared" si="261"/>
        <v/>
      </c>
      <c r="DB172" s="3" t="str">
        <f t="shared" si="262"/>
        <v/>
      </c>
      <c r="DC172" s="3" t="str">
        <f t="shared" si="263"/>
        <v/>
      </c>
      <c r="DF172" s="3">
        <v>169</v>
      </c>
      <c r="DG172" s="3" t="str">
        <f t="shared" si="264"/>
        <v/>
      </c>
      <c r="DH172" s="3" t="str">
        <f t="shared" si="265"/>
        <v/>
      </c>
      <c r="DI172" s="3" t="str">
        <f t="shared" si="266"/>
        <v/>
      </c>
    </row>
    <row r="173" spans="1:113" x14ac:dyDescent="0.3">
      <c r="A173">
        <f t="shared" si="205"/>
        <v>0</v>
      </c>
      <c r="B173">
        <f t="shared" si="206"/>
        <v>0</v>
      </c>
      <c r="C173">
        <f t="shared" si="207"/>
        <v>0</v>
      </c>
      <c r="D173">
        <f t="shared" si="208"/>
        <v>0</v>
      </c>
      <c r="E173">
        <f t="shared" si="209"/>
        <v>0</v>
      </c>
      <c r="F173">
        <f t="shared" si="210"/>
        <v>0</v>
      </c>
      <c r="G173">
        <f t="shared" si="211"/>
        <v>0</v>
      </c>
      <c r="H173">
        <f t="shared" si="212"/>
        <v>0</v>
      </c>
      <c r="I173">
        <f t="shared" si="213"/>
        <v>0</v>
      </c>
      <c r="J173">
        <f t="shared" si="214"/>
        <v>0</v>
      </c>
      <c r="M173" s="3" t="str">
        <f t="shared" si="215"/>
        <v/>
      </c>
      <c r="N173" s="3" t="str">
        <f t="shared" si="216"/>
        <v/>
      </c>
      <c r="O173" s="3" t="str">
        <f t="shared" si="217"/>
        <v/>
      </c>
      <c r="P173" s="3" t="str">
        <f t="shared" si="218"/>
        <v/>
      </c>
      <c r="Q173" s="3" t="str">
        <f t="shared" si="219"/>
        <v/>
      </c>
      <c r="R173" s="3" t="str">
        <f t="shared" si="220"/>
        <v/>
      </c>
      <c r="S173" s="3" t="str">
        <f t="shared" si="221"/>
        <v/>
      </c>
      <c r="T173" s="3" t="str">
        <f t="shared" si="222"/>
        <v/>
      </c>
      <c r="U173" s="3" t="str">
        <f t="shared" si="223"/>
        <v/>
      </c>
      <c r="V173" s="3" t="str">
        <f t="shared" si="224"/>
        <v/>
      </c>
      <c r="Z173" s="20" t="str">
        <f>Qualifikation!AD174</f>
        <v/>
      </c>
      <c r="AA173" s="21" t="str">
        <f>Qualifikation!AE174</f>
        <v/>
      </c>
      <c r="AB173" s="21" t="str">
        <f>Qualifikation!AF174</f>
        <v/>
      </c>
      <c r="AC173" s="21" t="str">
        <f>Qualifikation!AG174</f>
        <v/>
      </c>
      <c r="AD173" s="27"/>
      <c r="AE173" t="str">
        <f>IFERROR(VLOOKUP(1000,$A173:Z173,26,FALSE),"")</f>
        <v/>
      </c>
      <c r="AF173" s="20" t="str">
        <f t="shared" si="270"/>
        <v/>
      </c>
      <c r="AG173" s="21" t="str">
        <f t="shared" si="225"/>
        <v/>
      </c>
      <c r="AH173" s="21" t="str">
        <f t="shared" si="271"/>
        <v/>
      </c>
      <c r="AI173" s="21" t="str">
        <f t="shared" si="226"/>
        <v/>
      </c>
      <c r="AJ173" s="27"/>
      <c r="AK173" t="str">
        <f>IFERROR(VLOOKUP(1000,$B173:AF173,31,FALSE),"")</f>
        <v/>
      </c>
      <c r="AL173" s="20" t="str">
        <f t="shared" si="272"/>
        <v/>
      </c>
      <c r="AM173" s="21" t="str">
        <f t="shared" si="227"/>
        <v/>
      </c>
      <c r="AN173" s="21" t="str">
        <f t="shared" si="273"/>
        <v/>
      </c>
      <c r="AO173" s="21" t="str">
        <f t="shared" si="228"/>
        <v/>
      </c>
      <c r="AP173" s="27"/>
      <c r="AQ173" t="str">
        <f t="shared" si="229"/>
        <v/>
      </c>
      <c r="AR173" s="20" t="str">
        <f t="shared" si="274"/>
        <v/>
      </c>
      <c r="AS173" s="21" t="str">
        <f t="shared" si="275"/>
        <v/>
      </c>
      <c r="AT173" s="21" t="str">
        <f t="shared" si="276"/>
        <v/>
      </c>
      <c r="AU173" s="21" t="str">
        <f t="shared" si="267"/>
        <v/>
      </c>
      <c r="AV173" s="27"/>
      <c r="AW173" t="str">
        <f t="shared" si="230"/>
        <v/>
      </c>
      <c r="AX173" t="str">
        <f t="shared" si="231"/>
        <v/>
      </c>
      <c r="AY173" t="str">
        <f t="shared" si="232"/>
        <v/>
      </c>
      <c r="AZ173" t="str">
        <f t="shared" si="233"/>
        <v/>
      </c>
      <c r="BA173" t="str">
        <f t="shared" si="268"/>
        <v/>
      </c>
      <c r="BB173" s="28"/>
      <c r="BC173" t="str">
        <f t="shared" si="234"/>
        <v/>
      </c>
      <c r="BD173" s="20" t="str">
        <f t="shared" si="277"/>
        <v/>
      </c>
      <c r="BE173" s="21" t="str">
        <f t="shared" si="235"/>
        <v/>
      </c>
      <c r="BF173" s="21" t="str">
        <f t="shared" si="236"/>
        <v/>
      </c>
      <c r="BG173" s="21" t="str">
        <f t="shared" si="237"/>
        <v/>
      </c>
      <c r="BH173" s="27"/>
      <c r="BI173" t="str">
        <f t="shared" si="238"/>
        <v/>
      </c>
      <c r="BJ173" t="str">
        <f t="shared" si="278"/>
        <v/>
      </c>
      <c r="BK173" t="str">
        <f t="shared" si="239"/>
        <v/>
      </c>
      <c r="BL173" t="str">
        <f t="shared" si="240"/>
        <v/>
      </c>
      <c r="BM173" t="str">
        <f t="shared" si="241"/>
        <v/>
      </c>
      <c r="BN173" s="28"/>
      <c r="BO173" t="str">
        <f t="shared" si="242"/>
        <v/>
      </c>
      <c r="BP173" s="20" t="str">
        <f t="shared" si="279"/>
        <v/>
      </c>
      <c r="BQ173" s="21" t="str">
        <f t="shared" si="243"/>
        <v/>
      </c>
      <c r="BR173" s="21" t="str">
        <f t="shared" si="244"/>
        <v/>
      </c>
      <c r="BS173" s="21" t="str">
        <f t="shared" si="245"/>
        <v/>
      </c>
      <c r="BT173" s="27"/>
      <c r="BU173" t="str">
        <f t="shared" si="246"/>
        <v/>
      </c>
      <c r="BV173" t="str">
        <f t="shared" si="280"/>
        <v/>
      </c>
      <c r="BW173" t="str">
        <f t="shared" si="247"/>
        <v/>
      </c>
      <c r="BX173" t="str">
        <f t="shared" si="248"/>
        <v/>
      </c>
      <c r="BY173" t="str">
        <f t="shared" si="249"/>
        <v/>
      </c>
      <c r="BZ173" s="28"/>
      <c r="CA173" t="str">
        <f t="shared" si="250"/>
        <v/>
      </c>
      <c r="CB173" s="20" t="str">
        <f t="shared" si="251"/>
        <v/>
      </c>
      <c r="CC173" s="21" t="str">
        <f t="shared" si="252"/>
        <v/>
      </c>
      <c r="CD173" s="21" t="str">
        <f t="shared" si="253"/>
        <v/>
      </c>
      <c r="CE173" s="21" t="str">
        <f t="shared" si="254"/>
        <v/>
      </c>
      <c r="CF173" s="27"/>
      <c r="CI173" s="3">
        <v>170</v>
      </c>
      <c r="CJ173" s="3" t="e">
        <f t="shared" si="281"/>
        <v>#NUM!</v>
      </c>
      <c r="CK173" s="3" t="e">
        <f t="shared" si="282"/>
        <v>#NUM!</v>
      </c>
      <c r="CL173" s="3" t="e">
        <f t="shared" si="283"/>
        <v>#NUM!</v>
      </c>
      <c r="CM173" s="3" t="e">
        <f>VLOOKUP(CJ173,Anmeldung!$A$5:$E$204,5,FALSE)</f>
        <v>#NUM!</v>
      </c>
      <c r="CO173" s="63" t="e">
        <f>VLOOKUP(CJ173,Anmeldung!$A$5:$E$204,5,FALSE)</f>
        <v>#NUM!</v>
      </c>
      <c r="CP173" s="3" t="e">
        <f t="shared" si="255"/>
        <v>#NUM!</v>
      </c>
      <c r="CQ173" s="64" t="str">
        <f t="shared" si="256"/>
        <v/>
      </c>
      <c r="CR173" s="65" t="str">
        <f t="shared" si="257"/>
        <v/>
      </c>
      <c r="CS173">
        <f t="shared" si="284"/>
        <v>170</v>
      </c>
      <c r="CT173" t="str">
        <f t="shared" si="258"/>
        <v/>
      </c>
      <c r="CU173" t="str">
        <f t="shared" si="259"/>
        <v/>
      </c>
      <c r="CV173" t="str">
        <f t="shared" si="269"/>
        <v/>
      </c>
      <c r="CW173" t="str">
        <f t="shared" si="260"/>
        <v/>
      </c>
      <c r="CZ173" s="3">
        <v>170</v>
      </c>
      <c r="DA173" s="3" t="str">
        <f t="shared" si="261"/>
        <v/>
      </c>
      <c r="DB173" s="3" t="str">
        <f t="shared" si="262"/>
        <v/>
      </c>
      <c r="DC173" s="3" t="str">
        <f t="shared" si="263"/>
        <v/>
      </c>
      <c r="DF173" s="3">
        <v>170</v>
      </c>
      <c r="DG173" s="3" t="str">
        <f t="shared" si="264"/>
        <v/>
      </c>
      <c r="DH173" s="3" t="str">
        <f t="shared" si="265"/>
        <v/>
      </c>
      <c r="DI173" s="3" t="str">
        <f t="shared" si="266"/>
        <v/>
      </c>
    </row>
    <row r="174" spans="1:113" x14ac:dyDescent="0.3">
      <c r="A174">
        <f t="shared" si="205"/>
        <v>0</v>
      </c>
      <c r="B174">
        <f t="shared" si="206"/>
        <v>0</v>
      </c>
      <c r="C174">
        <f t="shared" si="207"/>
        <v>0</v>
      </c>
      <c r="D174">
        <f t="shared" si="208"/>
        <v>0</v>
      </c>
      <c r="E174">
        <f t="shared" si="209"/>
        <v>0</v>
      </c>
      <c r="F174">
        <f t="shared" si="210"/>
        <v>0</v>
      </c>
      <c r="G174">
        <f t="shared" si="211"/>
        <v>0</v>
      </c>
      <c r="H174">
        <f t="shared" si="212"/>
        <v>0</v>
      </c>
      <c r="I174">
        <f t="shared" si="213"/>
        <v>0</v>
      </c>
      <c r="J174">
        <f t="shared" si="214"/>
        <v>0</v>
      </c>
      <c r="M174" s="3" t="str">
        <f t="shared" si="215"/>
        <v/>
      </c>
      <c r="N174" s="3" t="str">
        <f t="shared" si="216"/>
        <v/>
      </c>
      <c r="O174" s="3" t="str">
        <f t="shared" si="217"/>
        <v/>
      </c>
      <c r="P174" s="3" t="str">
        <f t="shared" si="218"/>
        <v/>
      </c>
      <c r="Q174" s="3" t="str">
        <f t="shared" si="219"/>
        <v/>
      </c>
      <c r="R174" s="3" t="str">
        <f t="shared" si="220"/>
        <v/>
      </c>
      <c r="S174" s="3" t="str">
        <f t="shared" si="221"/>
        <v/>
      </c>
      <c r="T174" s="3" t="str">
        <f t="shared" si="222"/>
        <v/>
      </c>
      <c r="U174" s="3" t="str">
        <f t="shared" si="223"/>
        <v/>
      </c>
      <c r="V174" s="3" t="str">
        <f t="shared" si="224"/>
        <v/>
      </c>
      <c r="Z174" s="20" t="str">
        <f>Qualifikation!AD175</f>
        <v/>
      </c>
      <c r="AA174" s="21" t="str">
        <f>Qualifikation!AE175</f>
        <v/>
      </c>
      <c r="AB174" s="21" t="str">
        <f>Qualifikation!AF175</f>
        <v/>
      </c>
      <c r="AC174" s="21" t="str">
        <f>Qualifikation!AG175</f>
        <v/>
      </c>
      <c r="AD174" s="27"/>
      <c r="AE174" t="str">
        <f>IFERROR(VLOOKUP(1000,$A174:Z174,26,FALSE),"")</f>
        <v/>
      </c>
      <c r="AF174" s="20" t="str">
        <f t="shared" si="270"/>
        <v/>
      </c>
      <c r="AG174" s="21" t="str">
        <f t="shared" si="225"/>
        <v/>
      </c>
      <c r="AH174" s="21" t="str">
        <f t="shared" si="271"/>
        <v/>
      </c>
      <c r="AI174" s="21" t="str">
        <f t="shared" si="226"/>
        <v/>
      </c>
      <c r="AJ174" s="27"/>
      <c r="AK174" t="str">
        <f>IFERROR(VLOOKUP(1000,$B174:AF174,31,FALSE),"")</f>
        <v/>
      </c>
      <c r="AL174" s="20" t="str">
        <f t="shared" si="272"/>
        <v/>
      </c>
      <c r="AM174" s="21" t="str">
        <f t="shared" si="227"/>
        <v/>
      </c>
      <c r="AN174" s="21" t="str">
        <f t="shared" si="273"/>
        <v/>
      </c>
      <c r="AO174" s="21" t="str">
        <f t="shared" si="228"/>
        <v/>
      </c>
      <c r="AP174" s="27"/>
      <c r="AQ174" t="str">
        <f t="shared" si="229"/>
        <v/>
      </c>
      <c r="AR174" s="20" t="str">
        <f t="shared" si="274"/>
        <v/>
      </c>
      <c r="AS174" s="21" t="str">
        <f t="shared" si="275"/>
        <v/>
      </c>
      <c r="AT174" s="21" t="str">
        <f t="shared" si="276"/>
        <v/>
      </c>
      <c r="AU174" s="21" t="str">
        <f t="shared" si="267"/>
        <v/>
      </c>
      <c r="AV174" s="27"/>
      <c r="AW174" t="str">
        <f t="shared" si="230"/>
        <v/>
      </c>
      <c r="AX174" t="str">
        <f t="shared" si="231"/>
        <v/>
      </c>
      <c r="AY174" t="str">
        <f t="shared" si="232"/>
        <v/>
      </c>
      <c r="AZ174" t="str">
        <f t="shared" si="233"/>
        <v/>
      </c>
      <c r="BA174" t="str">
        <f t="shared" si="268"/>
        <v/>
      </c>
      <c r="BB174" s="28"/>
      <c r="BC174" t="str">
        <f t="shared" si="234"/>
        <v/>
      </c>
      <c r="BD174" s="20" t="str">
        <f t="shared" si="277"/>
        <v/>
      </c>
      <c r="BE174" s="21" t="str">
        <f t="shared" si="235"/>
        <v/>
      </c>
      <c r="BF174" s="21" t="str">
        <f t="shared" si="236"/>
        <v/>
      </c>
      <c r="BG174" s="21" t="str">
        <f t="shared" si="237"/>
        <v/>
      </c>
      <c r="BH174" s="27"/>
      <c r="BI174" t="str">
        <f t="shared" si="238"/>
        <v/>
      </c>
      <c r="BJ174" t="str">
        <f t="shared" si="278"/>
        <v/>
      </c>
      <c r="BK174" t="str">
        <f t="shared" si="239"/>
        <v/>
      </c>
      <c r="BL174" t="str">
        <f t="shared" si="240"/>
        <v/>
      </c>
      <c r="BM174" t="str">
        <f t="shared" si="241"/>
        <v/>
      </c>
      <c r="BN174" s="28"/>
      <c r="BO174" t="str">
        <f t="shared" si="242"/>
        <v/>
      </c>
      <c r="BP174" s="20" t="str">
        <f t="shared" si="279"/>
        <v/>
      </c>
      <c r="BQ174" s="21" t="str">
        <f t="shared" si="243"/>
        <v/>
      </c>
      <c r="BR174" s="21" t="str">
        <f t="shared" si="244"/>
        <v/>
      </c>
      <c r="BS174" s="21" t="str">
        <f t="shared" si="245"/>
        <v/>
      </c>
      <c r="BT174" s="27"/>
      <c r="BU174" t="str">
        <f t="shared" si="246"/>
        <v/>
      </c>
      <c r="BV174" t="str">
        <f t="shared" si="280"/>
        <v/>
      </c>
      <c r="BW174" t="str">
        <f t="shared" si="247"/>
        <v/>
      </c>
      <c r="BX174" t="str">
        <f t="shared" si="248"/>
        <v/>
      </c>
      <c r="BY174" t="str">
        <f t="shared" si="249"/>
        <v/>
      </c>
      <c r="BZ174" s="28"/>
      <c r="CA174" t="str">
        <f t="shared" si="250"/>
        <v/>
      </c>
      <c r="CB174" s="20" t="str">
        <f t="shared" si="251"/>
        <v/>
      </c>
      <c r="CC174" s="21" t="str">
        <f t="shared" si="252"/>
        <v/>
      </c>
      <c r="CD174" s="21" t="str">
        <f t="shared" si="253"/>
        <v/>
      </c>
      <c r="CE174" s="21" t="str">
        <f t="shared" si="254"/>
        <v/>
      </c>
      <c r="CF174" s="27"/>
      <c r="CI174" s="3">
        <v>171</v>
      </c>
      <c r="CJ174" s="3" t="e">
        <f t="shared" si="281"/>
        <v>#NUM!</v>
      </c>
      <c r="CK174" s="3" t="e">
        <f t="shared" si="282"/>
        <v>#NUM!</v>
      </c>
      <c r="CL174" s="3" t="e">
        <f t="shared" si="283"/>
        <v>#NUM!</v>
      </c>
      <c r="CM174" s="3" t="e">
        <f>VLOOKUP(CJ174,Anmeldung!$A$5:$E$204,5,FALSE)</f>
        <v>#NUM!</v>
      </c>
      <c r="CO174" s="63" t="e">
        <f>VLOOKUP(CJ174,Anmeldung!$A$5:$E$204,5,FALSE)</f>
        <v>#NUM!</v>
      </c>
      <c r="CP174" s="3" t="e">
        <f t="shared" si="255"/>
        <v>#NUM!</v>
      </c>
      <c r="CQ174" s="64" t="str">
        <f t="shared" si="256"/>
        <v/>
      </c>
      <c r="CR174" s="65" t="str">
        <f t="shared" si="257"/>
        <v/>
      </c>
      <c r="CS174">
        <f t="shared" si="284"/>
        <v>171</v>
      </c>
      <c r="CT174" t="str">
        <f t="shared" si="258"/>
        <v/>
      </c>
      <c r="CU174" t="str">
        <f t="shared" si="259"/>
        <v/>
      </c>
      <c r="CV174" t="str">
        <f t="shared" si="269"/>
        <v/>
      </c>
      <c r="CW174" t="str">
        <f t="shared" si="260"/>
        <v/>
      </c>
      <c r="CZ174" s="3">
        <v>171</v>
      </c>
      <c r="DA174" s="3" t="str">
        <f t="shared" si="261"/>
        <v/>
      </c>
      <c r="DB174" s="3" t="str">
        <f t="shared" si="262"/>
        <v/>
      </c>
      <c r="DC174" s="3" t="str">
        <f t="shared" si="263"/>
        <v/>
      </c>
      <c r="DF174" s="3">
        <v>171</v>
      </c>
      <c r="DG174" s="3" t="str">
        <f t="shared" si="264"/>
        <v/>
      </c>
      <c r="DH174" s="3" t="str">
        <f t="shared" si="265"/>
        <v/>
      </c>
      <c r="DI174" s="3" t="str">
        <f t="shared" si="266"/>
        <v/>
      </c>
    </row>
    <row r="175" spans="1:113" x14ac:dyDescent="0.3">
      <c r="A175">
        <f t="shared" si="205"/>
        <v>0</v>
      </c>
      <c r="B175">
        <f t="shared" si="206"/>
        <v>0</v>
      </c>
      <c r="C175">
        <f t="shared" si="207"/>
        <v>0</v>
      </c>
      <c r="D175">
        <f t="shared" si="208"/>
        <v>0</v>
      </c>
      <c r="E175">
        <f t="shared" si="209"/>
        <v>0</v>
      </c>
      <c r="F175">
        <f t="shared" si="210"/>
        <v>0</v>
      </c>
      <c r="G175">
        <f t="shared" si="211"/>
        <v>0</v>
      </c>
      <c r="H175">
        <f t="shared" si="212"/>
        <v>0</v>
      </c>
      <c r="I175">
        <f t="shared" si="213"/>
        <v>0</v>
      </c>
      <c r="J175">
        <f t="shared" si="214"/>
        <v>0</v>
      </c>
      <c r="M175" s="3" t="str">
        <f t="shared" si="215"/>
        <v/>
      </c>
      <c r="N175" s="3" t="str">
        <f t="shared" si="216"/>
        <v/>
      </c>
      <c r="O175" s="3" t="str">
        <f t="shared" si="217"/>
        <v/>
      </c>
      <c r="P175" s="3" t="str">
        <f t="shared" si="218"/>
        <v/>
      </c>
      <c r="Q175" s="3" t="str">
        <f t="shared" si="219"/>
        <v/>
      </c>
      <c r="R175" s="3" t="str">
        <f t="shared" si="220"/>
        <v/>
      </c>
      <c r="S175" s="3" t="str">
        <f t="shared" si="221"/>
        <v/>
      </c>
      <c r="T175" s="3" t="str">
        <f t="shared" si="222"/>
        <v/>
      </c>
      <c r="U175" s="3" t="str">
        <f t="shared" si="223"/>
        <v/>
      </c>
      <c r="V175" s="3" t="str">
        <f t="shared" si="224"/>
        <v/>
      </c>
      <c r="Z175" s="20" t="str">
        <f>Qualifikation!AD176</f>
        <v/>
      </c>
      <c r="AA175" s="21" t="str">
        <f>Qualifikation!AE176</f>
        <v/>
      </c>
      <c r="AB175" s="21" t="str">
        <f>Qualifikation!AF176</f>
        <v/>
      </c>
      <c r="AC175" s="21" t="str">
        <f>Qualifikation!AG176</f>
        <v/>
      </c>
      <c r="AD175" s="27"/>
      <c r="AE175" t="str">
        <f>IFERROR(VLOOKUP(1000,$A175:Z175,26,FALSE),"")</f>
        <v/>
      </c>
      <c r="AF175" s="20" t="str">
        <f t="shared" si="270"/>
        <v/>
      </c>
      <c r="AG175" s="21" t="str">
        <f t="shared" si="225"/>
        <v/>
      </c>
      <c r="AH175" s="21" t="str">
        <f t="shared" si="271"/>
        <v/>
      </c>
      <c r="AI175" s="21" t="str">
        <f t="shared" si="226"/>
        <v/>
      </c>
      <c r="AJ175" s="27"/>
      <c r="AK175" t="str">
        <f>IFERROR(VLOOKUP(1000,$B175:AF175,31,FALSE),"")</f>
        <v/>
      </c>
      <c r="AL175" s="20" t="str">
        <f t="shared" si="272"/>
        <v/>
      </c>
      <c r="AM175" s="21" t="str">
        <f t="shared" si="227"/>
        <v/>
      </c>
      <c r="AN175" s="21" t="str">
        <f t="shared" si="273"/>
        <v/>
      </c>
      <c r="AO175" s="21" t="str">
        <f t="shared" si="228"/>
        <v/>
      </c>
      <c r="AP175" s="27"/>
      <c r="AQ175" t="str">
        <f t="shared" si="229"/>
        <v/>
      </c>
      <c r="AR175" s="20" t="str">
        <f t="shared" si="274"/>
        <v/>
      </c>
      <c r="AS175" s="21" t="str">
        <f t="shared" si="275"/>
        <v/>
      </c>
      <c r="AT175" s="21" t="str">
        <f t="shared" si="276"/>
        <v/>
      </c>
      <c r="AU175" s="21" t="str">
        <f t="shared" si="267"/>
        <v/>
      </c>
      <c r="AV175" s="27"/>
      <c r="AW175" t="str">
        <f t="shared" si="230"/>
        <v/>
      </c>
      <c r="AX175" t="str">
        <f t="shared" si="231"/>
        <v/>
      </c>
      <c r="AY175" t="str">
        <f t="shared" si="232"/>
        <v/>
      </c>
      <c r="AZ175" t="str">
        <f t="shared" si="233"/>
        <v/>
      </c>
      <c r="BA175" t="str">
        <f t="shared" si="268"/>
        <v/>
      </c>
      <c r="BB175" s="28"/>
      <c r="BC175" t="str">
        <f t="shared" si="234"/>
        <v/>
      </c>
      <c r="BD175" s="20" t="str">
        <f t="shared" si="277"/>
        <v/>
      </c>
      <c r="BE175" s="21" t="str">
        <f t="shared" si="235"/>
        <v/>
      </c>
      <c r="BF175" s="21" t="str">
        <f t="shared" si="236"/>
        <v/>
      </c>
      <c r="BG175" s="21" t="str">
        <f t="shared" si="237"/>
        <v/>
      </c>
      <c r="BH175" s="27"/>
      <c r="BI175" t="str">
        <f t="shared" si="238"/>
        <v/>
      </c>
      <c r="BJ175" t="str">
        <f t="shared" si="278"/>
        <v/>
      </c>
      <c r="BK175" t="str">
        <f t="shared" si="239"/>
        <v/>
      </c>
      <c r="BL175" t="str">
        <f t="shared" si="240"/>
        <v/>
      </c>
      <c r="BM175" t="str">
        <f t="shared" si="241"/>
        <v/>
      </c>
      <c r="BN175" s="28"/>
      <c r="BO175" t="str">
        <f t="shared" si="242"/>
        <v/>
      </c>
      <c r="BP175" s="20" t="str">
        <f t="shared" si="279"/>
        <v/>
      </c>
      <c r="BQ175" s="21" t="str">
        <f t="shared" si="243"/>
        <v/>
      </c>
      <c r="BR175" s="21" t="str">
        <f t="shared" si="244"/>
        <v/>
      </c>
      <c r="BS175" s="21" t="str">
        <f t="shared" si="245"/>
        <v/>
      </c>
      <c r="BT175" s="27"/>
      <c r="BU175" t="str">
        <f t="shared" si="246"/>
        <v/>
      </c>
      <c r="BV175" t="str">
        <f t="shared" si="280"/>
        <v/>
      </c>
      <c r="BW175" t="str">
        <f t="shared" si="247"/>
        <v/>
      </c>
      <c r="BX175" t="str">
        <f t="shared" si="248"/>
        <v/>
      </c>
      <c r="BY175" t="str">
        <f t="shared" si="249"/>
        <v/>
      </c>
      <c r="BZ175" s="28"/>
      <c r="CA175" t="str">
        <f t="shared" si="250"/>
        <v/>
      </c>
      <c r="CB175" s="20" t="str">
        <f t="shared" si="251"/>
        <v/>
      </c>
      <c r="CC175" s="21" t="str">
        <f t="shared" si="252"/>
        <v/>
      </c>
      <c r="CD175" s="21" t="str">
        <f t="shared" si="253"/>
        <v/>
      </c>
      <c r="CE175" s="21" t="str">
        <f t="shared" si="254"/>
        <v/>
      </c>
      <c r="CF175" s="27"/>
      <c r="CI175" s="3">
        <v>172</v>
      </c>
      <c r="CJ175" s="3" t="e">
        <f t="shared" si="281"/>
        <v>#NUM!</v>
      </c>
      <c r="CK175" s="3" t="e">
        <f t="shared" si="282"/>
        <v>#NUM!</v>
      </c>
      <c r="CL175" s="3" t="e">
        <f t="shared" si="283"/>
        <v>#NUM!</v>
      </c>
      <c r="CM175" s="3" t="e">
        <f>VLOOKUP(CJ175,Anmeldung!$A$5:$E$204,5,FALSE)</f>
        <v>#NUM!</v>
      </c>
      <c r="CO175" s="63" t="e">
        <f>VLOOKUP(CJ175,Anmeldung!$A$5:$E$204,5,FALSE)</f>
        <v>#NUM!</v>
      </c>
      <c r="CP175" s="3" t="e">
        <f t="shared" si="255"/>
        <v>#NUM!</v>
      </c>
      <c r="CQ175" s="64" t="str">
        <f t="shared" si="256"/>
        <v/>
      </c>
      <c r="CR175" s="65" t="str">
        <f t="shared" si="257"/>
        <v/>
      </c>
      <c r="CS175">
        <f t="shared" si="284"/>
        <v>172</v>
      </c>
      <c r="CT175" t="str">
        <f t="shared" si="258"/>
        <v/>
      </c>
      <c r="CU175" t="str">
        <f t="shared" si="259"/>
        <v/>
      </c>
      <c r="CV175" t="str">
        <f t="shared" si="269"/>
        <v/>
      </c>
      <c r="CW175" t="str">
        <f t="shared" si="260"/>
        <v/>
      </c>
      <c r="CZ175" s="3">
        <v>172</v>
      </c>
      <c r="DA175" s="3" t="str">
        <f t="shared" si="261"/>
        <v/>
      </c>
      <c r="DB175" s="3" t="str">
        <f t="shared" si="262"/>
        <v/>
      </c>
      <c r="DC175" s="3" t="str">
        <f t="shared" si="263"/>
        <v/>
      </c>
      <c r="DF175" s="3">
        <v>172</v>
      </c>
      <c r="DG175" s="3" t="str">
        <f t="shared" si="264"/>
        <v/>
      </c>
      <c r="DH175" s="3" t="str">
        <f t="shared" si="265"/>
        <v/>
      </c>
      <c r="DI175" s="3" t="str">
        <f t="shared" si="266"/>
        <v/>
      </c>
    </row>
    <row r="176" spans="1:113" x14ac:dyDescent="0.3">
      <c r="A176">
        <f t="shared" si="205"/>
        <v>0</v>
      </c>
      <c r="B176">
        <f t="shared" si="206"/>
        <v>0</v>
      </c>
      <c r="C176">
        <f t="shared" si="207"/>
        <v>0</v>
      </c>
      <c r="D176">
        <f t="shared" si="208"/>
        <v>0</v>
      </c>
      <c r="E176">
        <f t="shared" si="209"/>
        <v>0</v>
      </c>
      <c r="F176">
        <f t="shared" si="210"/>
        <v>0</v>
      </c>
      <c r="G176">
        <f t="shared" si="211"/>
        <v>0</v>
      </c>
      <c r="H176">
        <f t="shared" si="212"/>
        <v>0</v>
      </c>
      <c r="I176">
        <f t="shared" si="213"/>
        <v>0</v>
      </c>
      <c r="J176">
        <f t="shared" si="214"/>
        <v>0</v>
      </c>
      <c r="M176" s="3" t="str">
        <f t="shared" si="215"/>
        <v/>
      </c>
      <c r="N176" s="3" t="str">
        <f t="shared" si="216"/>
        <v/>
      </c>
      <c r="O176" s="3" t="str">
        <f t="shared" si="217"/>
        <v/>
      </c>
      <c r="P176" s="3" t="str">
        <f t="shared" si="218"/>
        <v/>
      </c>
      <c r="Q176" s="3" t="str">
        <f t="shared" si="219"/>
        <v/>
      </c>
      <c r="R176" s="3" t="str">
        <f t="shared" si="220"/>
        <v/>
      </c>
      <c r="S176" s="3" t="str">
        <f t="shared" si="221"/>
        <v/>
      </c>
      <c r="T176" s="3" t="str">
        <f t="shared" si="222"/>
        <v/>
      </c>
      <c r="U176" s="3" t="str">
        <f t="shared" si="223"/>
        <v/>
      </c>
      <c r="V176" s="3" t="str">
        <f t="shared" si="224"/>
        <v/>
      </c>
      <c r="Z176" s="20" t="str">
        <f>Qualifikation!AD177</f>
        <v/>
      </c>
      <c r="AA176" s="21" t="str">
        <f>Qualifikation!AE177</f>
        <v/>
      </c>
      <c r="AB176" s="21" t="str">
        <f>Qualifikation!AF177</f>
        <v/>
      </c>
      <c r="AC176" s="21" t="str">
        <f>Qualifikation!AG177</f>
        <v/>
      </c>
      <c r="AD176" s="27"/>
      <c r="AE176" t="str">
        <f>IFERROR(VLOOKUP(1000,$A176:Z176,26,FALSE),"")</f>
        <v/>
      </c>
      <c r="AF176" s="20" t="str">
        <f t="shared" si="270"/>
        <v/>
      </c>
      <c r="AG176" s="21" t="str">
        <f t="shared" si="225"/>
        <v/>
      </c>
      <c r="AH176" s="21" t="str">
        <f t="shared" si="271"/>
        <v/>
      </c>
      <c r="AI176" s="21" t="str">
        <f t="shared" si="226"/>
        <v/>
      </c>
      <c r="AJ176" s="27"/>
      <c r="AK176" t="str">
        <f>IFERROR(VLOOKUP(1000,$B176:AF176,31,FALSE),"")</f>
        <v/>
      </c>
      <c r="AL176" s="20" t="str">
        <f t="shared" si="272"/>
        <v/>
      </c>
      <c r="AM176" s="21" t="str">
        <f t="shared" si="227"/>
        <v/>
      </c>
      <c r="AN176" s="21" t="str">
        <f t="shared" si="273"/>
        <v/>
      </c>
      <c r="AO176" s="21" t="str">
        <f t="shared" si="228"/>
        <v/>
      </c>
      <c r="AP176" s="27"/>
      <c r="AQ176" t="str">
        <f t="shared" si="229"/>
        <v/>
      </c>
      <c r="AR176" s="20" t="str">
        <f t="shared" si="274"/>
        <v/>
      </c>
      <c r="AS176" s="21" t="str">
        <f t="shared" si="275"/>
        <v/>
      </c>
      <c r="AT176" s="21" t="str">
        <f t="shared" si="276"/>
        <v/>
      </c>
      <c r="AU176" s="21" t="str">
        <f t="shared" si="267"/>
        <v/>
      </c>
      <c r="AV176" s="27"/>
      <c r="AW176" t="str">
        <f t="shared" si="230"/>
        <v/>
      </c>
      <c r="AX176" t="str">
        <f t="shared" si="231"/>
        <v/>
      </c>
      <c r="AY176" t="str">
        <f t="shared" si="232"/>
        <v/>
      </c>
      <c r="AZ176" t="str">
        <f t="shared" si="233"/>
        <v/>
      </c>
      <c r="BA176" t="str">
        <f t="shared" si="268"/>
        <v/>
      </c>
      <c r="BB176" s="28"/>
      <c r="BC176" t="str">
        <f t="shared" si="234"/>
        <v/>
      </c>
      <c r="BD176" s="20" t="str">
        <f t="shared" si="277"/>
        <v/>
      </c>
      <c r="BE176" s="21" t="str">
        <f t="shared" si="235"/>
        <v/>
      </c>
      <c r="BF176" s="21" t="str">
        <f t="shared" si="236"/>
        <v/>
      </c>
      <c r="BG176" s="21" t="str">
        <f t="shared" si="237"/>
        <v/>
      </c>
      <c r="BH176" s="27"/>
      <c r="BI176" t="str">
        <f t="shared" si="238"/>
        <v/>
      </c>
      <c r="BJ176" t="str">
        <f t="shared" si="278"/>
        <v/>
      </c>
      <c r="BK176" t="str">
        <f t="shared" si="239"/>
        <v/>
      </c>
      <c r="BL176" t="str">
        <f t="shared" si="240"/>
        <v/>
      </c>
      <c r="BM176" t="str">
        <f t="shared" si="241"/>
        <v/>
      </c>
      <c r="BN176" s="28"/>
      <c r="BO176" t="str">
        <f t="shared" si="242"/>
        <v/>
      </c>
      <c r="BP176" s="20" t="str">
        <f t="shared" si="279"/>
        <v/>
      </c>
      <c r="BQ176" s="21" t="str">
        <f t="shared" si="243"/>
        <v/>
      </c>
      <c r="BR176" s="21" t="str">
        <f t="shared" si="244"/>
        <v/>
      </c>
      <c r="BS176" s="21" t="str">
        <f t="shared" si="245"/>
        <v/>
      </c>
      <c r="BT176" s="27"/>
      <c r="BU176" t="str">
        <f t="shared" si="246"/>
        <v/>
      </c>
      <c r="BV176" t="str">
        <f t="shared" si="280"/>
        <v/>
      </c>
      <c r="BW176" t="str">
        <f t="shared" si="247"/>
        <v/>
      </c>
      <c r="BX176" t="str">
        <f t="shared" si="248"/>
        <v/>
      </c>
      <c r="BY176" t="str">
        <f t="shared" si="249"/>
        <v/>
      </c>
      <c r="BZ176" s="28"/>
      <c r="CA176" t="str">
        <f t="shared" si="250"/>
        <v/>
      </c>
      <c r="CB176" s="20" t="str">
        <f t="shared" si="251"/>
        <v/>
      </c>
      <c r="CC176" s="21" t="str">
        <f t="shared" si="252"/>
        <v/>
      </c>
      <c r="CD176" s="21" t="str">
        <f t="shared" si="253"/>
        <v/>
      </c>
      <c r="CE176" s="21" t="str">
        <f t="shared" si="254"/>
        <v/>
      </c>
      <c r="CF176" s="27"/>
      <c r="CI176" s="3">
        <v>173</v>
      </c>
      <c r="CJ176" s="3" t="e">
        <f t="shared" si="281"/>
        <v>#NUM!</v>
      </c>
      <c r="CK176" s="3" t="e">
        <f t="shared" si="282"/>
        <v>#NUM!</v>
      </c>
      <c r="CL176" s="3" t="e">
        <f t="shared" si="283"/>
        <v>#NUM!</v>
      </c>
      <c r="CM176" s="3" t="e">
        <f>VLOOKUP(CJ176,Anmeldung!$A$5:$E$204,5,FALSE)</f>
        <v>#NUM!</v>
      </c>
      <c r="CO176" s="63" t="e">
        <f>VLOOKUP(CJ176,Anmeldung!$A$5:$E$204,5,FALSE)</f>
        <v>#NUM!</v>
      </c>
      <c r="CP176" s="3" t="e">
        <f t="shared" si="255"/>
        <v>#NUM!</v>
      </c>
      <c r="CQ176" s="64" t="str">
        <f t="shared" si="256"/>
        <v/>
      </c>
      <c r="CR176" s="65" t="str">
        <f t="shared" si="257"/>
        <v/>
      </c>
      <c r="CS176">
        <f t="shared" si="284"/>
        <v>173</v>
      </c>
      <c r="CT176" t="str">
        <f t="shared" si="258"/>
        <v/>
      </c>
      <c r="CU176" t="str">
        <f t="shared" si="259"/>
        <v/>
      </c>
      <c r="CV176" t="str">
        <f t="shared" si="269"/>
        <v/>
      </c>
      <c r="CW176" t="str">
        <f t="shared" si="260"/>
        <v/>
      </c>
      <c r="CZ176" s="3">
        <v>173</v>
      </c>
      <c r="DA176" s="3" t="str">
        <f t="shared" si="261"/>
        <v/>
      </c>
      <c r="DB176" s="3" t="str">
        <f t="shared" si="262"/>
        <v/>
      </c>
      <c r="DC176" s="3" t="str">
        <f t="shared" si="263"/>
        <v/>
      </c>
      <c r="DF176" s="3">
        <v>173</v>
      </c>
      <c r="DG176" s="3" t="str">
        <f t="shared" si="264"/>
        <v/>
      </c>
      <c r="DH176" s="3" t="str">
        <f t="shared" si="265"/>
        <v/>
      </c>
      <c r="DI176" s="3" t="str">
        <f t="shared" si="266"/>
        <v/>
      </c>
    </row>
    <row r="177" spans="1:113" x14ac:dyDescent="0.3">
      <c r="A177">
        <f t="shared" si="205"/>
        <v>0</v>
      </c>
      <c r="B177">
        <f t="shared" si="206"/>
        <v>0</v>
      </c>
      <c r="C177">
        <f t="shared" si="207"/>
        <v>0</v>
      </c>
      <c r="D177">
        <f t="shared" si="208"/>
        <v>0</v>
      </c>
      <c r="E177">
        <f t="shared" si="209"/>
        <v>0</v>
      </c>
      <c r="F177">
        <f t="shared" si="210"/>
        <v>0</v>
      </c>
      <c r="G177">
        <f t="shared" si="211"/>
        <v>0</v>
      </c>
      <c r="H177">
        <f t="shared" si="212"/>
        <v>0</v>
      </c>
      <c r="I177">
        <f t="shared" si="213"/>
        <v>0</v>
      </c>
      <c r="J177">
        <f t="shared" si="214"/>
        <v>0</v>
      </c>
      <c r="M177" s="3" t="str">
        <f t="shared" si="215"/>
        <v/>
      </c>
      <c r="N177" s="3" t="str">
        <f t="shared" si="216"/>
        <v/>
      </c>
      <c r="O177" s="3" t="str">
        <f t="shared" si="217"/>
        <v/>
      </c>
      <c r="P177" s="3" t="str">
        <f t="shared" si="218"/>
        <v/>
      </c>
      <c r="Q177" s="3" t="str">
        <f t="shared" si="219"/>
        <v/>
      </c>
      <c r="R177" s="3" t="str">
        <f t="shared" si="220"/>
        <v/>
      </c>
      <c r="S177" s="3" t="str">
        <f t="shared" si="221"/>
        <v/>
      </c>
      <c r="T177" s="3" t="str">
        <f t="shared" si="222"/>
        <v/>
      </c>
      <c r="U177" s="3" t="str">
        <f t="shared" si="223"/>
        <v/>
      </c>
      <c r="V177" s="3" t="str">
        <f t="shared" si="224"/>
        <v/>
      </c>
      <c r="Z177" s="20" t="str">
        <f>Qualifikation!AD178</f>
        <v/>
      </c>
      <c r="AA177" s="21" t="str">
        <f>Qualifikation!AE178</f>
        <v/>
      </c>
      <c r="AB177" s="21" t="str">
        <f>Qualifikation!AF178</f>
        <v/>
      </c>
      <c r="AC177" s="21" t="str">
        <f>Qualifikation!AG178</f>
        <v/>
      </c>
      <c r="AD177" s="27"/>
      <c r="AE177" t="str">
        <f>IFERROR(VLOOKUP(1000,$A177:Z177,26,FALSE),"")</f>
        <v/>
      </c>
      <c r="AF177" s="20" t="str">
        <f t="shared" si="270"/>
        <v/>
      </c>
      <c r="AG177" s="21" t="str">
        <f t="shared" si="225"/>
        <v/>
      </c>
      <c r="AH177" s="21" t="str">
        <f t="shared" si="271"/>
        <v/>
      </c>
      <c r="AI177" s="21" t="str">
        <f t="shared" si="226"/>
        <v/>
      </c>
      <c r="AJ177" s="27"/>
      <c r="AK177" t="str">
        <f>IFERROR(VLOOKUP(1000,$B177:AF177,31,FALSE),"")</f>
        <v/>
      </c>
      <c r="AL177" s="20" t="str">
        <f t="shared" si="272"/>
        <v/>
      </c>
      <c r="AM177" s="21" t="str">
        <f t="shared" si="227"/>
        <v/>
      </c>
      <c r="AN177" s="21" t="str">
        <f t="shared" si="273"/>
        <v/>
      </c>
      <c r="AO177" s="21" t="str">
        <f t="shared" si="228"/>
        <v/>
      </c>
      <c r="AP177" s="27"/>
      <c r="AQ177" t="str">
        <f t="shared" si="229"/>
        <v/>
      </c>
      <c r="AR177" s="20" t="str">
        <f t="shared" si="274"/>
        <v/>
      </c>
      <c r="AS177" s="21" t="str">
        <f t="shared" si="275"/>
        <v/>
      </c>
      <c r="AT177" s="21" t="str">
        <f t="shared" si="276"/>
        <v/>
      </c>
      <c r="AU177" s="21" t="str">
        <f t="shared" si="267"/>
        <v/>
      </c>
      <c r="AV177" s="27"/>
      <c r="AW177" t="str">
        <f t="shared" si="230"/>
        <v/>
      </c>
      <c r="AX177" t="str">
        <f t="shared" si="231"/>
        <v/>
      </c>
      <c r="AY177" t="str">
        <f t="shared" si="232"/>
        <v/>
      </c>
      <c r="AZ177" t="str">
        <f t="shared" si="233"/>
        <v/>
      </c>
      <c r="BA177" t="str">
        <f t="shared" si="268"/>
        <v/>
      </c>
      <c r="BB177" s="28"/>
      <c r="BC177" t="str">
        <f t="shared" si="234"/>
        <v/>
      </c>
      <c r="BD177" s="20" t="str">
        <f t="shared" si="277"/>
        <v/>
      </c>
      <c r="BE177" s="21" t="str">
        <f t="shared" si="235"/>
        <v/>
      </c>
      <c r="BF177" s="21" t="str">
        <f t="shared" si="236"/>
        <v/>
      </c>
      <c r="BG177" s="21" t="str">
        <f t="shared" si="237"/>
        <v/>
      </c>
      <c r="BH177" s="27"/>
      <c r="BI177" t="str">
        <f t="shared" si="238"/>
        <v/>
      </c>
      <c r="BJ177" t="str">
        <f t="shared" si="278"/>
        <v/>
      </c>
      <c r="BK177" t="str">
        <f t="shared" si="239"/>
        <v/>
      </c>
      <c r="BL177" t="str">
        <f t="shared" si="240"/>
        <v/>
      </c>
      <c r="BM177" t="str">
        <f t="shared" si="241"/>
        <v/>
      </c>
      <c r="BN177" s="28"/>
      <c r="BO177" t="str">
        <f t="shared" si="242"/>
        <v/>
      </c>
      <c r="BP177" s="20" t="str">
        <f t="shared" si="279"/>
        <v/>
      </c>
      <c r="BQ177" s="21" t="str">
        <f t="shared" si="243"/>
        <v/>
      </c>
      <c r="BR177" s="21" t="str">
        <f t="shared" si="244"/>
        <v/>
      </c>
      <c r="BS177" s="21" t="str">
        <f t="shared" si="245"/>
        <v/>
      </c>
      <c r="BT177" s="27"/>
      <c r="BU177" t="str">
        <f t="shared" si="246"/>
        <v/>
      </c>
      <c r="BV177" t="str">
        <f t="shared" si="280"/>
        <v/>
      </c>
      <c r="BW177" t="str">
        <f t="shared" si="247"/>
        <v/>
      </c>
      <c r="BX177" t="str">
        <f t="shared" si="248"/>
        <v/>
      </c>
      <c r="BY177" t="str">
        <f t="shared" si="249"/>
        <v/>
      </c>
      <c r="BZ177" s="28"/>
      <c r="CA177" t="str">
        <f t="shared" si="250"/>
        <v/>
      </c>
      <c r="CB177" s="20" t="str">
        <f t="shared" si="251"/>
        <v/>
      </c>
      <c r="CC177" s="21" t="str">
        <f t="shared" si="252"/>
        <v/>
      </c>
      <c r="CD177" s="21" t="str">
        <f t="shared" si="253"/>
        <v/>
      </c>
      <c r="CE177" s="21" t="str">
        <f t="shared" si="254"/>
        <v/>
      </c>
      <c r="CF177" s="27"/>
      <c r="CI177" s="3">
        <v>174</v>
      </c>
      <c r="CJ177" s="3" t="e">
        <f t="shared" si="281"/>
        <v>#NUM!</v>
      </c>
      <c r="CK177" s="3" t="e">
        <f t="shared" si="282"/>
        <v>#NUM!</v>
      </c>
      <c r="CL177" s="3" t="e">
        <f t="shared" si="283"/>
        <v>#NUM!</v>
      </c>
      <c r="CM177" s="3" t="e">
        <f>VLOOKUP(CJ177,Anmeldung!$A$5:$E$204,5,FALSE)</f>
        <v>#NUM!</v>
      </c>
      <c r="CO177" s="63" t="e">
        <f>VLOOKUP(CJ177,Anmeldung!$A$5:$E$204,5,FALSE)</f>
        <v>#NUM!</v>
      </c>
      <c r="CP177" s="3" t="e">
        <f t="shared" si="255"/>
        <v>#NUM!</v>
      </c>
      <c r="CQ177" s="64" t="str">
        <f t="shared" si="256"/>
        <v/>
      </c>
      <c r="CR177" s="65" t="str">
        <f t="shared" si="257"/>
        <v/>
      </c>
      <c r="CS177">
        <f t="shared" si="284"/>
        <v>174</v>
      </c>
      <c r="CT177" t="str">
        <f t="shared" si="258"/>
        <v/>
      </c>
      <c r="CU177" t="str">
        <f t="shared" si="259"/>
        <v/>
      </c>
      <c r="CV177" t="str">
        <f t="shared" si="269"/>
        <v/>
      </c>
      <c r="CW177" t="str">
        <f t="shared" si="260"/>
        <v/>
      </c>
      <c r="CZ177" s="3">
        <v>174</v>
      </c>
      <c r="DA177" s="3" t="str">
        <f t="shared" si="261"/>
        <v/>
      </c>
      <c r="DB177" s="3" t="str">
        <f t="shared" si="262"/>
        <v/>
      </c>
      <c r="DC177" s="3" t="str">
        <f t="shared" si="263"/>
        <v/>
      </c>
      <c r="DF177" s="3">
        <v>174</v>
      </c>
      <c r="DG177" s="3" t="str">
        <f t="shared" si="264"/>
        <v/>
      </c>
      <c r="DH177" s="3" t="str">
        <f t="shared" si="265"/>
        <v/>
      </c>
      <c r="DI177" s="3" t="str">
        <f t="shared" si="266"/>
        <v/>
      </c>
    </row>
    <row r="178" spans="1:113" x14ac:dyDescent="0.3">
      <c r="A178">
        <f t="shared" si="205"/>
        <v>0</v>
      </c>
      <c r="B178">
        <f t="shared" si="206"/>
        <v>0</v>
      </c>
      <c r="C178">
        <f t="shared" si="207"/>
        <v>0</v>
      </c>
      <c r="D178">
        <f t="shared" si="208"/>
        <v>0</v>
      </c>
      <c r="E178">
        <f t="shared" si="209"/>
        <v>0</v>
      </c>
      <c r="F178">
        <f t="shared" si="210"/>
        <v>0</v>
      </c>
      <c r="G178">
        <f t="shared" si="211"/>
        <v>0</v>
      </c>
      <c r="H178">
        <f t="shared" si="212"/>
        <v>0</v>
      </c>
      <c r="I178">
        <f t="shared" si="213"/>
        <v>0</v>
      </c>
      <c r="J178">
        <f t="shared" si="214"/>
        <v>0</v>
      </c>
      <c r="M178" s="3" t="str">
        <f t="shared" si="215"/>
        <v/>
      </c>
      <c r="N178" s="3" t="str">
        <f t="shared" si="216"/>
        <v/>
      </c>
      <c r="O178" s="3" t="str">
        <f t="shared" si="217"/>
        <v/>
      </c>
      <c r="P178" s="3" t="str">
        <f t="shared" si="218"/>
        <v/>
      </c>
      <c r="Q178" s="3" t="str">
        <f t="shared" si="219"/>
        <v/>
      </c>
      <c r="R178" s="3" t="str">
        <f t="shared" si="220"/>
        <v/>
      </c>
      <c r="S178" s="3" t="str">
        <f t="shared" si="221"/>
        <v/>
      </c>
      <c r="T178" s="3" t="str">
        <f t="shared" si="222"/>
        <v/>
      </c>
      <c r="U178" s="3" t="str">
        <f t="shared" si="223"/>
        <v/>
      </c>
      <c r="V178" s="3" t="str">
        <f t="shared" si="224"/>
        <v/>
      </c>
      <c r="Z178" s="20" t="str">
        <f>Qualifikation!AD179</f>
        <v/>
      </c>
      <c r="AA178" s="21" t="str">
        <f>Qualifikation!AE179</f>
        <v/>
      </c>
      <c r="AB178" s="21" t="str">
        <f>Qualifikation!AF179</f>
        <v/>
      </c>
      <c r="AC178" s="21" t="str">
        <f>Qualifikation!AG179</f>
        <v/>
      </c>
      <c r="AD178" s="27"/>
      <c r="AE178" t="str">
        <f>IFERROR(VLOOKUP(1000,$A178:Z178,26,FALSE),"")</f>
        <v/>
      </c>
      <c r="AF178" s="20" t="str">
        <f t="shared" si="270"/>
        <v/>
      </c>
      <c r="AG178" s="21" t="str">
        <f t="shared" si="225"/>
        <v/>
      </c>
      <c r="AH178" s="21" t="str">
        <f t="shared" si="271"/>
        <v/>
      </c>
      <c r="AI178" s="21" t="str">
        <f t="shared" si="226"/>
        <v/>
      </c>
      <c r="AJ178" s="27"/>
      <c r="AK178" t="str">
        <f>IFERROR(VLOOKUP(1000,$B178:AF178,31,FALSE),"")</f>
        <v/>
      </c>
      <c r="AL178" s="20" t="str">
        <f t="shared" si="272"/>
        <v/>
      </c>
      <c r="AM178" s="21" t="str">
        <f t="shared" si="227"/>
        <v/>
      </c>
      <c r="AN178" s="21" t="str">
        <f t="shared" si="273"/>
        <v/>
      </c>
      <c r="AO178" s="21" t="str">
        <f t="shared" si="228"/>
        <v/>
      </c>
      <c r="AP178" s="27"/>
      <c r="AQ178" t="str">
        <f t="shared" si="229"/>
        <v/>
      </c>
      <c r="AR178" s="20" t="str">
        <f t="shared" si="274"/>
        <v/>
      </c>
      <c r="AS178" s="21" t="str">
        <f t="shared" si="275"/>
        <v/>
      </c>
      <c r="AT178" s="21" t="str">
        <f t="shared" si="276"/>
        <v/>
      </c>
      <c r="AU178" s="21" t="str">
        <f t="shared" si="267"/>
        <v/>
      </c>
      <c r="AV178" s="27"/>
      <c r="AW178" t="str">
        <f t="shared" si="230"/>
        <v/>
      </c>
      <c r="AX178" t="str">
        <f t="shared" si="231"/>
        <v/>
      </c>
      <c r="AY178" t="str">
        <f t="shared" si="232"/>
        <v/>
      </c>
      <c r="AZ178" t="str">
        <f t="shared" si="233"/>
        <v/>
      </c>
      <c r="BA178" t="str">
        <f t="shared" si="268"/>
        <v/>
      </c>
      <c r="BB178" s="28"/>
      <c r="BC178" t="str">
        <f t="shared" si="234"/>
        <v/>
      </c>
      <c r="BD178" s="20" t="str">
        <f t="shared" si="277"/>
        <v/>
      </c>
      <c r="BE178" s="21" t="str">
        <f t="shared" si="235"/>
        <v/>
      </c>
      <c r="BF178" s="21" t="str">
        <f t="shared" si="236"/>
        <v/>
      </c>
      <c r="BG178" s="21" t="str">
        <f t="shared" si="237"/>
        <v/>
      </c>
      <c r="BH178" s="27"/>
      <c r="BI178" t="str">
        <f t="shared" si="238"/>
        <v/>
      </c>
      <c r="BJ178" t="str">
        <f t="shared" si="278"/>
        <v/>
      </c>
      <c r="BK178" t="str">
        <f t="shared" si="239"/>
        <v/>
      </c>
      <c r="BL178" t="str">
        <f t="shared" si="240"/>
        <v/>
      </c>
      <c r="BM178" t="str">
        <f t="shared" si="241"/>
        <v/>
      </c>
      <c r="BN178" s="28"/>
      <c r="BO178" t="str">
        <f t="shared" si="242"/>
        <v/>
      </c>
      <c r="BP178" s="20" t="str">
        <f t="shared" si="279"/>
        <v/>
      </c>
      <c r="BQ178" s="21" t="str">
        <f t="shared" si="243"/>
        <v/>
      </c>
      <c r="BR178" s="21" t="str">
        <f t="shared" si="244"/>
        <v/>
      </c>
      <c r="BS178" s="21" t="str">
        <f t="shared" si="245"/>
        <v/>
      </c>
      <c r="BT178" s="27"/>
      <c r="BU178" t="str">
        <f t="shared" si="246"/>
        <v/>
      </c>
      <c r="BV178" t="str">
        <f t="shared" si="280"/>
        <v/>
      </c>
      <c r="BW178" t="str">
        <f t="shared" si="247"/>
        <v/>
      </c>
      <c r="BX178" t="str">
        <f t="shared" si="248"/>
        <v/>
      </c>
      <c r="BY178" t="str">
        <f t="shared" si="249"/>
        <v/>
      </c>
      <c r="BZ178" s="28"/>
      <c r="CA178" t="str">
        <f t="shared" si="250"/>
        <v/>
      </c>
      <c r="CB178" s="20" t="str">
        <f t="shared" si="251"/>
        <v/>
      </c>
      <c r="CC178" s="21" t="str">
        <f t="shared" si="252"/>
        <v/>
      </c>
      <c r="CD178" s="21" t="str">
        <f t="shared" si="253"/>
        <v/>
      </c>
      <c r="CE178" s="21" t="str">
        <f t="shared" si="254"/>
        <v/>
      </c>
      <c r="CF178" s="27"/>
      <c r="CI178" s="3">
        <v>175</v>
      </c>
      <c r="CJ178" s="3" t="e">
        <f t="shared" si="281"/>
        <v>#NUM!</v>
      </c>
      <c r="CK178" s="3" t="e">
        <f t="shared" si="282"/>
        <v>#NUM!</v>
      </c>
      <c r="CL178" s="3" t="e">
        <f t="shared" si="283"/>
        <v>#NUM!</v>
      </c>
      <c r="CM178" s="3" t="e">
        <f>VLOOKUP(CJ178,Anmeldung!$A$5:$E$204,5,FALSE)</f>
        <v>#NUM!</v>
      </c>
      <c r="CO178" s="63" t="e">
        <f>VLOOKUP(CJ178,Anmeldung!$A$5:$E$204,5,FALSE)</f>
        <v>#NUM!</v>
      </c>
      <c r="CP178" s="3" t="e">
        <f t="shared" si="255"/>
        <v>#NUM!</v>
      </c>
      <c r="CQ178" s="64" t="str">
        <f t="shared" si="256"/>
        <v/>
      </c>
      <c r="CR178" s="65" t="str">
        <f t="shared" si="257"/>
        <v/>
      </c>
      <c r="CS178">
        <f t="shared" si="284"/>
        <v>175</v>
      </c>
      <c r="CT178" t="str">
        <f t="shared" si="258"/>
        <v/>
      </c>
      <c r="CU178" t="str">
        <f t="shared" si="259"/>
        <v/>
      </c>
      <c r="CV178" t="str">
        <f t="shared" si="269"/>
        <v/>
      </c>
      <c r="CW178" t="str">
        <f t="shared" si="260"/>
        <v/>
      </c>
      <c r="CZ178" s="3">
        <v>175</v>
      </c>
      <c r="DA178" s="3" t="str">
        <f t="shared" si="261"/>
        <v/>
      </c>
      <c r="DB178" s="3" t="str">
        <f t="shared" si="262"/>
        <v/>
      </c>
      <c r="DC178" s="3" t="str">
        <f t="shared" si="263"/>
        <v/>
      </c>
      <c r="DF178" s="3">
        <v>175</v>
      </c>
      <c r="DG178" s="3" t="str">
        <f t="shared" si="264"/>
        <v/>
      </c>
      <c r="DH178" s="3" t="str">
        <f t="shared" si="265"/>
        <v/>
      </c>
      <c r="DI178" s="3" t="str">
        <f t="shared" si="266"/>
        <v/>
      </c>
    </row>
    <row r="179" spans="1:113" x14ac:dyDescent="0.3">
      <c r="A179">
        <f t="shared" si="205"/>
        <v>0</v>
      </c>
      <c r="B179">
        <f t="shared" si="206"/>
        <v>0</v>
      </c>
      <c r="C179">
        <f t="shared" si="207"/>
        <v>0</v>
      </c>
      <c r="D179">
        <f t="shared" si="208"/>
        <v>0</v>
      </c>
      <c r="E179">
        <f t="shared" si="209"/>
        <v>0</v>
      </c>
      <c r="F179">
        <f t="shared" si="210"/>
        <v>0</v>
      </c>
      <c r="G179">
        <f t="shared" si="211"/>
        <v>0</v>
      </c>
      <c r="H179">
        <f t="shared" si="212"/>
        <v>0</v>
      </c>
      <c r="I179">
        <f t="shared" si="213"/>
        <v>0</v>
      </c>
      <c r="J179">
        <f t="shared" si="214"/>
        <v>0</v>
      </c>
      <c r="M179" s="3" t="str">
        <f t="shared" si="215"/>
        <v/>
      </c>
      <c r="N179" s="3" t="str">
        <f t="shared" si="216"/>
        <v/>
      </c>
      <c r="O179" s="3" t="str">
        <f t="shared" si="217"/>
        <v/>
      </c>
      <c r="P179" s="3" t="str">
        <f t="shared" si="218"/>
        <v/>
      </c>
      <c r="Q179" s="3" t="str">
        <f t="shared" si="219"/>
        <v/>
      </c>
      <c r="R179" s="3" t="str">
        <f t="shared" si="220"/>
        <v/>
      </c>
      <c r="S179" s="3" t="str">
        <f t="shared" si="221"/>
        <v/>
      </c>
      <c r="T179" s="3" t="str">
        <f t="shared" si="222"/>
        <v/>
      </c>
      <c r="U179" s="3" t="str">
        <f t="shared" si="223"/>
        <v/>
      </c>
      <c r="V179" s="3" t="str">
        <f t="shared" si="224"/>
        <v/>
      </c>
      <c r="Z179" s="20" t="str">
        <f>Qualifikation!AD180</f>
        <v/>
      </c>
      <c r="AA179" s="21" t="str">
        <f>Qualifikation!AE180</f>
        <v/>
      </c>
      <c r="AB179" s="21" t="str">
        <f>Qualifikation!AF180</f>
        <v/>
      </c>
      <c r="AC179" s="21" t="str">
        <f>Qualifikation!AG180</f>
        <v/>
      </c>
      <c r="AD179" s="27"/>
      <c r="AE179" t="str">
        <f>IFERROR(VLOOKUP(1000,$A179:Z179,26,FALSE),"")</f>
        <v/>
      </c>
      <c r="AF179" s="20" t="str">
        <f t="shared" si="270"/>
        <v/>
      </c>
      <c r="AG179" s="21" t="str">
        <f t="shared" si="225"/>
        <v/>
      </c>
      <c r="AH179" s="21" t="str">
        <f t="shared" si="271"/>
        <v/>
      </c>
      <c r="AI179" s="21" t="str">
        <f t="shared" si="226"/>
        <v/>
      </c>
      <c r="AJ179" s="27"/>
      <c r="AK179" t="str">
        <f>IFERROR(VLOOKUP(1000,$B179:AF179,31,FALSE),"")</f>
        <v/>
      </c>
      <c r="AL179" s="20" t="str">
        <f t="shared" si="272"/>
        <v/>
      </c>
      <c r="AM179" s="21" t="str">
        <f t="shared" si="227"/>
        <v/>
      </c>
      <c r="AN179" s="21" t="str">
        <f t="shared" si="273"/>
        <v/>
      </c>
      <c r="AO179" s="21" t="str">
        <f t="shared" si="228"/>
        <v/>
      </c>
      <c r="AP179" s="27"/>
      <c r="AQ179" t="str">
        <f t="shared" si="229"/>
        <v/>
      </c>
      <c r="AR179" s="20" t="str">
        <f t="shared" si="274"/>
        <v/>
      </c>
      <c r="AS179" s="21" t="str">
        <f t="shared" si="275"/>
        <v/>
      </c>
      <c r="AT179" s="21" t="str">
        <f t="shared" si="276"/>
        <v/>
      </c>
      <c r="AU179" s="21" t="str">
        <f t="shared" si="267"/>
        <v/>
      </c>
      <c r="AV179" s="27"/>
      <c r="AW179" t="str">
        <f t="shared" si="230"/>
        <v/>
      </c>
      <c r="AX179" t="str">
        <f t="shared" si="231"/>
        <v/>
      </c>
      <c r="AY179" t="str">
        <f t="shared" si="232"/>
        <v/>
      </c>
      <c r="AZ179" t="str">
        <f t="shared" si="233"/>
        <v/>
      </c>
      <c r="BA179" t="str">
        <f t="shared" si="268"/>
        <v/>
      </c>
      <c r="BB179" s="28"/>
      <c r="BC179" t="str">
        <f t="shared" si="234"/>
        <v/>
      </c>
      <c r="BD179" s="20" t="str">
        <f t="shared" si="277"/>
        <v/>
      </c>
      <c r="BE179" s="21" t="str">
        <f t="shared" si="235"/>
        <v/>
      </c>
      <c r="BF179" s="21" t="str">
        <f t="shared" si="236"/>
        <v/>
      </c>
      <c r="BG179" s="21" t="str">
        <f t="shared" si="237"/>
        <v/>
      </c>
      <c r="BH179" s="27"/>
      <c r="BI179" t="str">
        <f t="shared" si="238"/>
        <v/>
      </c>
      <c r="BJ179" t="str">
        <f t="shared" si="278"/>
        <v/>
      </c>
      <c r="BK179" t="str">
        <f t="shared" si="239"/>
        <v/>
      </c>
      <c r="BL179" t="str">
        <f t="shared" si="240"/>
        <v/>
      </c>
      <c r="BM179" t="str">
        <f t="shared" si="241"/>
        <v/>
      </c>
      <c r="BN179" s="28"/>
      <c r="BO179" t="str">
        <f t="shared" si="242"/>
        <v/>
      </c>
      <c r="BP179" s="20" t="str">
        <f t="shared" si="279"/>
        <v/>
      </c>
      <c r="BQ179" s="21" t="str">
        <f t="shared" si="243"/>
        <v/>
      </c>
      <c r="BR179" s="21" t="str">
        <f t="shared" si="244"/>
        <v/>
      </c>
      <c r="BS179" s="21" t="str">
        <f t="shared" si="245"/>
        <v/>
      </c>
      <c r="BT179" s="27"/>
      <c r="BU179" t="str">
        <f t="shared" si="246"/>
        <v/>
      </c>
      <c r="BV179" t="str">
        <f t="shared" si="280"/>
        <v/>
      </c>
      <c r="BW179" t="str">
        <f t="shared" si="247"/>
        <v/>
      </c>
      <c r="BX179" t="str">
        <f t="shared" si="248"/>
        <v/>
      </c>
      <c r="BY179" t="str">
        <f t="shared" si="249"/>
        <v/>
      </c>
      <c r="BZ179" s="28"/>
      <c r="CA179" t="str">
        <f t="shared" si="250"/>
        <v/>
      </c>
      <c r="CB179" s="20" t="str">
        <f t="shared" si="251"/>
        <v/>
      </c>
      <c r="CC179" s="21" t="str">
        <f t="shared" si="252"/>
        <v/>
      </c>
      <c r="CD179" s="21" t="str">
        <f t="shared" si="253"/>
        <v/>
      </c>
      <c r="CE179" s="21" t="str">
        <f t="shared" si="254"/>
        <v/>
      </c>
      <c r="CF179" s="27"/>
      <c r="CI179" s="3">
        <v>176</v>
      </c>
      <c r="CJ179" s="3" t="e">
        <f t="shared" si="281"/>
        <v>#NUM!</v>
      </c>
      <c r="CK179" s="3" t="e">
        <f t="shared" si="282"/>
        <v>#NUM!</v>
      </c>
      <c r="CL179" s="3" t="e">
        <f t="shared" si="283"/>
        <v>#NUM!</v>
      </c>
      <c r="CM179" s="3" t="e">
        <f>VLOOKUP(CJ179,Anmeldung!$A$5:$E$204,5,FALSE)</f>
        <v>#NUM!</v>
      </c>
      <c r="CO179" s="63" t="e">
        <f>VLOOKUP(CJ179,Anmeldung!$A$5:$E$204,5,FALSE)</f>
        <v>#NUM!</v>
      </c>
      <c r="CP179" s="3" t="e">
        <f t="shared" si="255"/>
        <v>#NUM!</v>
      </c>
      <c r="CQ179" s="64" t="str">
        <f t="shared" si="256"/>
        <v/>
      </c>
      <c r="CR179" s="65" t="str">
        <f t="shared" si="257"/>
        <v/>
      </c>
      <c r="CS179">
        <f t="shared" si="284"/>
        <v>176</v>
      </c>
      <c r="CT179" t="str">
        <f t="shared" si="258"/>
        <v/>
      </c>
      <c r="CU179" t="str">
        <f t="shared" si="259"/>
        <v/>
      </c>
      <c r="CV179" t="str">
        <f t="shared" si="269"/>
        <v/>
      </c>
      <c r="CW179" t="str">
        <f t="shared" si="260"/>
        <v/>
      </c>
      <c r="CZ179" s="3">
        <v>176</v>
      </c>
      <c r="DA179" s="3" t="str">
        <f t="shared" si="261"/>
        <v/>
      </c>
      <c r="DB179" s="3" t="str">
        <f t="shared" si="262"/>
        <v/>
      </c>
      <c r="DC179" s="3" t="str">
        <f t="shared" si="263"/>
        <v/>
      </c>
      <c r="DF179" s="3">
        <v>176</v>
      </c>
      <c r="DG179" s="3" t="str">
        <f t="shared" si="264"/>
        <v/>
      </c>
      <c r="DH179" s="3" t="str">
        <f t="shared" si="265"/>
        <v/>
      </c>
      <c r="DI179" s="3" t="str">
        <f t="shared" si="266"/>
        <v/>
      </c>
    </row>
    <row r="180" spans="1:113" x14ac:dyDescent="0.3">
      <c r="A180">
        <f t="shared" si="205"/>
        <v>0</v>
      </c>
      <c r="B180">
        <f t="shared" si="206"/>
        <v>0</v>
      </c>
      <c r="C180">
        <f t="shared" si="207"/>
        <v>0</v>
      </c>
      <c r="D180">
        <f t="shared" si="208"/>
        <v>0</v>
      </c>
      <c r="E180">
        <f t="shared" si="209"/>
        <v>0</v>
      </c>
      <c r="F180">
        <f t="shared" si="210"/>
        <v>0</v>
      </c>
      <c r="G180">
        <f t="shared" si="211"/>
        <v>0</v>
      </c>
      <c r="H180">
        <f t="shared" si="212"/>
        <v>0</v>
      </c>
      <c r="I180">
        <f t="shared" si="213"/>
        <v>0</v>
      </c>
      <c r="J180">
        <f t="shared" si="214"/>
        <v>0</v>
      </c>
      <c r="M180" s="3" t="str">
        <f t="shared" si="215"/>
        <v/>
      </c>
      <c r="N180" s="3" t="str">
        <f t="shared" si="216"/>
        <v/>
      </c>
      <c r="O180" s="3" t="str">
        <f t="shared" si="217"/>
        <v/>
      </c>
      <c r="P180" s="3" t="str">
        <f t="shared" si="218"/>
        <v/>
      </c>
      <c r="Q180" s="3" t="str">
        <f t="shared" si="219"/>
        <v/>
      </c>
      <c r="R180" s="3" t="str">
        <f t="shared" si="220"/>
        <v/>
      </c>
      <c r="S180" s="3" t="str">
        <f t="shared" si="221"/>
        <v/>
      </c>
      <c r="T180" s="3" t="str">
        <f t="shared" si="222"/>
        <v/>
      </c>
      <c r="U180" s="3" t="str">
        <f t="shared" si="223"/>
        <v/>
      </c>
      <c r="V180" s="3" t="str">
        <f t="shared" si="224"/>
        <v/>
      </c>
      <c r="Z180" s="20" t="str">
        <f>Qualifikation!AD181</f>
        <v/>
      </c>
      <c r="AA180" s="21" t="str">
        <f>Qualifikation!AE181</f>
        <v/>
      </c>
      <c r="AB180" s="21" t="str">
        <f>Qualifikation!AF181</f>
        <v/>
      </c>
      <c r="AC180" s="21" t="str">
        <f>Qualifikation!AG181</f>
        <v/>
      </c>
      <c r="AD180" s="27"/>
      <c r="AE180" t="str">
        <f>IFERROR(VLOOKUP(1000,$A180:Z180,26,FALSE),"")</f>
        <v/>
      </c>
      <c r="AF180" s="20" t="str">
        <f t="shared" si="270"/>
        <v/>
      </c>
      <c r="AG180" s="21" t="str">
        <f t="shared" si="225"/>
        <v/>
      </c>
      <c r="AH180" s="21" t="str">
        <f t="shared" si="271"/>
        <v/>
      </c>
      <c r="AI180" s="21" t="str">
        <f t="shared" si="226"/>
        <v/>
      </c>
      <c r="AJ180" s="27"/>
      <c r="AK180" t="str">
        <f>IFERROR(VLOOKUP(1000,$B180:AF180,31,FALSE),"")</f>
        <v/>
      </c>
      <c r="AL180" s="20" t="str">
        <f t="shared" si="272"/>
        <v/>
      </c>
      <c r="AM180" s="21" t="str">
        <f t="shared" si="227"/>
        <v/>
      </c>
      <c r="AN180" s="21" t="str">
        <f t="shared" si="273"/>
        <v/>
      </c>
      <c r="AO180" s="21" t="str">
        <f t="shared" si="228"/>
        <v/>
      </c>
      <c r="AP180" s="27"/>
      <c r="AQ180" t="str">
        <f t="shared" si="229"/>
        <v/>
      </c>
      <c r="AR180" s="20" t="str">
        <f t="shared" si="274"/>
        <v/>
      </c>
      <c r="AS180" s="21" t="str">
        <f t="shared" si="275"/>
        <v/>
      </c>
      <c r="AT180" s="21" t="str">
        <f t="shared" si="276"/>
        <v/>
      </c>
      <c r="AU180" s="21" t="str">
        <f t="shared" si="267"/>
        <v/>
      </c>
      <c r="AV180" s="27"/>
      <c r="AW180" t="str">
        <f t="shared" si="230"/>
        <v/>
      </c>
      <c r="AX180" t="str">
        <f t="shared" si="231"/>
        <v/>
      </c>
      <c r="AY180" t="str">
        <f t="shared" si="232"/>
        <v/>
      </c>
      <c r="AZ180" t="str">
        <f t="shared" si="233"/>
        <v/>
      </c>
      <c r="BA180" t="str">
        <f t="shared" si="268"/>
        <v/>
      </c>
      <c r="BB180" s="28"/>
      <c r="BC180" t="str">
        <f t="shared" si="234"/>
        <v/>
      </c>
      <c r="BD180" s="20" t="str">
        <f t="shared" si="277"/>
        <v/>
      </c>
      <c r="BE180" s="21" t="str">
        <f t="shared" si="235"/>
        <v/>
      </c>
      <c r="BF180" s="21" t="str">
        <f t="shared" si="236"/>
        <v/>
      </c>
      <c r="BG180" s="21" t="str">
        <f t="shared" si="237"/>
        <v/>
      </c>
      <c r="BH180" s="27"/>
      <c r="BI180" t="str">
        <f t="shared" si="238"/>
        <v/>
      </c>
      <c r="BJ180" t="str">
        <f t="shared" si="278"/>
        <v/>
      </c>
      <c r="BK180" t="str">
        <f t="shared" si="239"/>
        <v/>
      </c>
      <c r="BL180" t="str">
        <f t="shared" si="240"/>
        <v/>
      </c>
      <c r="BM180" t="str">
        <f t="shared" si="241"/>
        <v/>
      </c>
      <c r="BN180" s="28"/>
      <c r="BO180" t="str">
        <f t="shared" si="242"/>
        <v/>
      </c>
      <c r="BP180" s="20" t="str">
        <f t="shared" si="279"/>
        <v/>
      </c>
      <c r="BQ180" s="21" t="str">
        <f t="shared" si="243"/>
        <v/>
      </c>
      <c r="BR180" s="21" t="str">
        <f t="shared" si="244"/>
        <v/>
      </c>
      <c r="BS180" s="21" t="str">
        <f t="shared" si="245"/>
        <v/>
      </c>
      <c r="BT180" s="27"/>
      <c r="BU180" t="str">
        <f t="shared" si="246"/>
        <v/>
      </c>
      <c r="BV180" t="str">
        <f t="shared" si="280"/>
        <v/>
      </c>
      <c r="BW180" t="str">
        <f t="shared" si="247"/>
        <v/>
      </c>
      <c r="BX180" t="str">
        <f t="shared" si="248"/>
        <v/>
      </c>
      <c r="BY180" t="str">
        <f t="shared" si="249"/>
        <v/>
      </c>
      <c r="BZ180" s="28"/>
      <c r="CA180" t="str">
        <f t="shared" si="250"/>
        <v/>
      </c>
      <c r="CB180" s="20" t="str">
        <f t="shared" si="251"/>
        <v/>
      </c>
      <c r="CC180" s="21" t="str">
        <f t="shared" si="252"/>
        <v/>
      </c>
      <c r="CD180" s="21" t="str">
        <f t="shared" si="253"/>
        <v/>
      </c>
      <c r="CE180" s="21" t="str">
        <f t="shared" si="254"/>
        <v/>
      </c>
      <c r="CF180" s="27"/>
      <c r="CI180" s="3">
        <v>177</v>
      </c>
      <c r="CJ180" s="3" t="e">
        <f t="shared" si="281"/>
        <v>#NUM!</v>
      </c>
      <c r="CK180" s="3" t="e">
        <f t="shared" si="282"/>
        <v>#NUM!</v>
      </c>
      <c r="CL180" s="3" t="e">
        <f t="shared" si="283"/>
        <v>#NUM!</v>
      </c>
      <c r="CM180" s="3" t="e">
        <f>VLOOKUP(CJ180,Anmeldung!$A$5:$E$204,5,FALSE)</f>
        <v>#NUM!</v>
      </c>
      <c r="CO180" s="63" t="e">
        <f>VLOOKUP(CJ180,Anmeldung!$A$5:$E$204,5,FALSE)</f>
        <v>#NUM!</v>
      </c>
      <c r="CP180" s="3" t="e">
        <f t="shared" si="255"/>
        <v>#NUM!</v>
      </c>
      <c r="CQ180" s="64" t="str">
        <f t="shared" si="256"/>
        <v/>
      </c>
      <c r="CR180" s="65" t="str">
        <f t="shared" si="257"/>
        <v/>
      </c>
      <c r="CS180">
        <f t="shared" si="284"/>
        <v>177</v>
      </c>
      <c r="CT180" t="str">
        <f t="shared" si="258"/>
        <v/>
      </c>
      <c r="CU180" t="str">
        <f t="shared" si="259"/>
        <v/>
      </c>
      <c r="CV180" t="str">
        <f t="shared" si="269"/>
        <v/>
      </c>
      <c r="CW180" t="str">
        <f t="shared" si="260"/>
        <v/>
      </c>
      <c r="CZ180" s="3">
        <v>177</v>
      </c>
      <c r="DA180" s="3" t="str">
        <f t="shared" si="261"/>
        <v/>
      </c>
      <c r="DB180" s="3" t="str">
        <f t="shared" si="262"/>
        <v/>
      </c>
      <c r="DC180" s="3" t="str">
        <f t="shared" si="263"/>
        <v/>
      </c>
      <c r="DF180" s="3">
        <v>177</v>
      </c>
      <c r="DG180" s="3" t="str">
        <f t="shared" si="264"/>
        <v/>
      </c>
      <c r="DH180" s="3" t="str">
        <f t="shared" si="265"/>
        <v/>
      </c>
      <c r="DI180" s="3" t="str">
        <f t="shared" si="266"/>
        <v/>
      </c>
    </row>
    <row r="181" spans="1:113" x14ac:dyDescent="0.3">
      <c r="A181">
        <f t="shared" si="205"/>
        <v>0</v>
      </c>
      <c r="B181">
        <f t="shared" si="206"/>
        <v>0</v>
      </c>
      <c r="C181">
        <f t="shared" si="207"/>
        <v>0</v>
      </c>
      <c r="D181">
        <f t="shared" si="208"/>
        <v>0</v>
      </c>
      <c r="E181">
        <f t="shared" si="209"/>
        <v>0</v>
      </c>
      <c r="F181">
        <f t="shared" si="210"/>
        <v>0</v>
      </c>
      <c r="G181">
        <f t="shared" si="211"/>
        <v>0</v>
      </c>
      <c r="H181">
        <f t="shared" si="212"/>
        <v>0</v>
      </c>
      <c r="I181">
        <f t="shared" si="213"/>
        <v>0</v>
      </c>
      <c r="J181">
        <f t="shared" si="214"/>
        <v>0</v>
      </c>
      <c r="M181" s="3" t="str">
        <f t="shared" si="215"/>
        <v/>
      </c>
      <c r="N181" s="3" t="str">
        <f t="shared" si="216"/>
        <v/>
      </c>
      <c r="O181" s="3" t="str">
        <f t="shared" si="217"/>
        <v/>
      </c>
      <c r="P181" s="3" t="str">
        <f t="shared" si="218"/>
        <v/>
      </c>
      <c r="Q181" s="3" t="str">
        <f t="shared" si="219"/>
        <v/>
      </c>
      <c r="R181" s="3" t="str">
        <f t="shared" si="220"/>
        <v/>
      </c>
      <c r="S181" s="3" t="str">
        <f t="shared" si="221"/>
        <v/>
      </c>
      <c r="T181" s="3" t="str">
        <f t="shared" si="222"/>
        <v/>
      </c>
      <c r="U181" s="3" t="str">
        <f t="shared" si="223"/>
        <v/>
      </c>
      <c r="V181" s="3" t="str">
        <f t="shared" si="224"/>
        <v/>
      </c>
      <c r="Z181" s="20" t="str">
        <f>Qualifikation!AD182</f>
        <v/>
      </c>
      <c r="AA181" s="21" t="str">
        <f>Qualifikation!AE182</f>
        <v/>
      </c>
      <c r="AB181" s="21" t="str">
        <f>Qualifikation!AF182</f>
        <v/>
      </c>
      <c r="AC181" s="21" t="str">
        <f>Qualifikation!AG182</f>
        <v/>
      </c>
      <c r="AD181" s="27"/>
      <c r="AE181" t="str">
        <f>IFERROR(VLOOKUP(1000,$A181:Z181,26,FALSE),"")</f>
        <v/>
      </c>
      <c r="AF181" s="20" t="str">
        <f t="shared" si="270"/>
        <v/>
      </c>
      <c r="AG181" s="21" t="str">
        <f t="shared" si="225"/>
        <v/>
      </c>
      <c r="AH181" s="21" t="str">
        <f t="shared" si="271"/>
        <v/>
      </c>
      <c r="AI181" s="21" t="str">
        <f t="shared" si="226"/>
        <v/>
      </c>
      <c r="AJ181" s="27"/>
      <c r="AK181" t="str">
        <f>IFERROR(VLOOKUP(1000,$B181:AF181,31,FALSE),"")</f>
        <v/>
      </c>
      <c r="AL181" s="20" t="str">
        <f t="shared" si="272"/>
        <v/>
      </c>
      <c r="AM181" s="21" t="str">
        <f t="shared" si="227"/>
        <v/>
      </c>
      <c r="AN181" s="21" t="str">
        <f t="shared" si="273"/>
        <v/>
      </c>
      <c r="AO181" s="21" t="str">
        <f t="shared" si="228"/>
        <v/>
      </c>
      <c r="AP181" s="27"/>
      <c r="AQ181" t="str">
        <f t="shared" si="229"/>
        <v/>
      </c>
      <c r="AR181" s="20" t="str">
        <f t="shared" si="274"/>
        <v/>
      </c>
      <c r="AS181" s="21" t="str">
        <f t="shared" si="275"/>
        <v/>
      </c>
      <c r="AT181" s="21" t="str">
        <f t="shared" si="276"/>
        <v/>
      </c>
      <c r="AU181" s="21" t="str">
        <f t="shared" si="267"/>
        <v/>
      </c>
      <c r="AV181" s="27"/>
      <c r="AW181" t="str">
        <f t="shared" si="230"/>
        <v/>
      </c>
      <c r="AX181" t="str">
        <f t="shared" si="231"/>
        <v/>
      </c>
      <c r="AY181" t="str">
        <f t="shared" si="232"/>
        <v/>
      </c>
      <c r="AZ181" t="str">
        <f t="shared" si="233"/>
        <v/>
      </c>
      <c r="BA181" t="str">
        <f t="shared" si="268"/>
        <v/>
      </c>
      <c r="BB181" s="28"/>
      <c r="BC181" t="str">
        <f t="shared" si="234"/>
        <v/>
      </c>
      <c r="BD181" s="20" t="str">
        <f t="shared" si="277"/>
        <v/>
      </c>
      <c r="BE181" s="21" t="str">
        <f t="shared" si="235"/>
        <v/>
      </c>
      <c r="BF181" s="21" t="str">
        <f t="shared" si="236"/>
        <v/>
      </c>
      <c r="BG181" s="21" t="str">
        <f t="shared" si="237"/>
        <v/>
      </c>
      <c r="BH181" s="27"/>
      <c r="BI181" t="str">
        <f t="shared" si="238"/>
        <v/>
      </c>
      <c r="BJ181" t="str">
        <f t="shared" si="278"/>
        <v/>
      </c>
      <c r="BK181" t="str">
        <f t="shared" si="239"/>
        <v/>
      </c>
      <c r="BL181" t="str">
        <f t="shared" si="240"/>
        <v/>
      </c>
      <c r="BM181" t="str">
        <f t="shared" si="241"/>
        <v/>
      </c>
      <c r="BN181" s="28"/>
      <c r="BO181" t="str">
        <f t="shared" si="242"/>
        <v/>
      </c>
      <c r="BP181" s="20" t="str">
        <f t="shared" si="279"/>
        <v/>
      </c>
      <c r="BQ181" s="21" t="str">
        <f t="shared" si="243"/>
        <v/>
      </c>
      <c r="BR181" s="21" t="str">
        <f t="shared" si="244"/>
        <v/>
      </c>
      <c r="BS181" s="21" t="str">
        <f t="shared" si="245"/>
        <v/>
      </c>
      <c r="BT181" s="27"/>
      <c r="BU181" t="str">
        <f t="shared" si="246"/>
        <v/>
      </c>
      <c r="BV181" t="str">
        <f t="shared" si="280"/>
        <v/>
      </c>
      <c r="BW181" t="str">
        <f t="shared" si="247"/>
        <v/>
      </c>
      <c r="BX181" t="str">
        <f t="shared" si="248"/>
        <v/>
      </c>
      <c r="BY181" t="str">
        <f t="shared" si="249"/>
        <v/>
      </c>
      <c r="BZ181" s="28"/>
      <c r="CA181" t="str">
        <f t="shared" si="250"/>
        <v/>
      </c>
      <c r="CB181" s="20" t="str">
        <f t="shared" si="251"/>
        <v/>
      </c>
      <c r="CC181" s="21" t="str">
        <f t="shared" si="252"/>
        <v/>
      </c>
      <c r="CD181" s="21" t="str">
        <f t="shared" si="253"/>
        <v/>
      </c>
      <c r="CE181" s="21" t="str">
        <f t="shared" si="254"/>
        <v/>
      </c>
      <c r="CF181" s="27"/>
      <c r="CI181" s="3">
        <v>178</v>
      </c>
      <c r="CJ181" s="3" t="e">
        <f t="shared" si="281"/>
        <v>#NUM!</v>
      </c>
      <c r="CK181" s="3" t="e">
        <f t="shared" si="282"/>
        <v>#NUM!</v>
      </c>
      <c r="CL181" s="3" t="e">
        <f t="shared" si="283"/>
        <v>#NUM!</v>
      </c>
      <c r="CM181" s="3" t="e">
        <f>VLOOKUP(CJ181,Anmeldung!$A$5:$E$204,5,FALSE)</f>
        <v>#NUM!</v>
      </c>
      <c r="CO181" s="63" t="e">
        <f>VLOOKUP(CJ181,Anmeldung!$A$5:$E$204,5,FALSE)</f>
        <v>#NUM!</v>
      </c>
      <c r="CP181" s="3" t="e">
        <f t="shared" si="255"/>
        <v>#NUM!</v>
      </c>
      <c r="CQ181" s="64" t="str">
        <f t="shared" si="256"/>
        <v/>
      </c>
      <c r="CR181" s="65" t="str">
        <f t="shared" si="257"/>
        <v/>
      </c>
      <c r="CS181">
        <f t="shared" si="284"/>
        <v>178</v>
      </c>
      <c r="CT181" t="str">
        <f t="shared" si="258"/>
        <v/>
      </c>
      <c r="CU181" t="str">
        <f t="shared" si="259"/>
        <v/>
      </c>
      <c r="CV181" t="str">
        <f t="shared" si="269"/>
        <v/>
      </c>
      <c r="CW181" t="str">
        <f t="shared" si="260"/>
        <v/>
      </c>
      <c r="CZ181" s="3">
        <v>178</v>
      </c>
      <c r="DA181" s="3" t="str">
        <f t="shared" si="261"/>
        <v/>
      </c>
      <c r="DB181" s="3" t="str">
        <f t="shared" si="262"/>
        <v/>
      </c>
      <c r="DC181" s="3" t="str">
        <f t="shared" si="263"/>
        <v/>
      </c>
      <c r="DF181" s="3">
        <v>178</v>
      </c>
      <c r="DG181" s="3" t="str">
        <f t="shared" si="264"/>
        <v/>
      </c>
      <c r="DH181" s="3" t="str">
        <f t="shared" si="265"/>
        <v/>
      </c>
      <c r="DI181" s="3" t="str">
        <f t="shared" si="266"/>
        <v/>
      </c>
    </row>
    <row r="182" spans="1:113" x14ac:dyDescent="0.3">
      <c r="A182">
        <f t="shared" si="205"/>
        <v>0</v>
      </c>
      <c r="B182">
        <f t="shared" si="206"/>
        <v>0</v>
      </c>
      <c r="C182">
        <f t="shared" si="207"/>
        <v>0</v>
      </c>
      <c r="D182">
        <f t="shared" si="208"/>
        <v>0</v>
      </c>
      <c r="E182">
        <f t="shared" si="209"/>
        <v>0</v>
      </c>
      <c r="F182">
        <f t="shared" si="210"/>
        <v>0</v>
      </c>
      <c r="G182">
        <f t="shared" si="211"/>
        <v>0</v>
      </c>
      <c r="H182">
        <f t="shared" si="212"/>
        <v>0</v>
      </c>
      <c r="I182">
        <f t="shared" si="213"/>
        <v>0</v>
      </c>
      <c r="J182">
        <f t="shared" si="214"/>
        <v>0</v>
      </c>
      <c r="M182" s="3" t="str">
        <f t="shared" si="215"/>
        <v/>
      </c>
      <c r="N182" s="3" t="str">
        <f t="shared" si="216"/>
        <v/>
      </c>
      <c r="O182" s="3" t="str">
        <f t="shared" si="217"/>
        <v/>
      </c>
      <c r="P182" s="3" t="str">
        <f t="shared" si="218"/>
        <v/>
      </c>
      <c r="Q182" s="3" t="str">
        <f t="shared" si="219"/>
        <v/>
      </c>
      <c r="R182" s="3" t="str">
        <f t="shared" si="220"/>
        <v/>
      </c>
      <c r="S182" s="3" t="str">
        <f t="shared" si="221"/>
        <v/>
      </c>
      <c r="T182" s="3" t="str">
        <f t="shared" si="222"/>
        <v/>
      </c>
      <c r="U182" s="3" t="str">
        <f t="shared" si="223"/>
        <v/>
      </c>
      <c r="V182" s="3" t="str">
        <f t="shared" si="224"/>
        <v/>
      </c>
      <c r="Z182" s="20" t="str">
        <f>Qualifikation!AD183</f>
        <v/>
      </c>
      <c r="AA182" s="21" t="str">
        <f>Qualifikation!AE183</f>
        <v/>
      </c>
      <c r="AB182" s="21" t="str">
        <f>Qualifikation!AF183</f>
        <v/>
      </c>
      <c r="AC182" s="21" t="str">
        <f>Qualifikation!AG183</f>
        <v/>
      </c>
      <c r="AD182" s="27"/>
      <c r="AE182" t="str">
        <f>IFERROR(VLOOKUP(1000,$A182:Z182,26,FALSE),"")</f>
        <v/>
      </c>
      <c r="AF182" s="20" t="str">
        <f t="shared" si="270"/>
        <v/>
      </c>
      <c r="AG182" s="21" t="str">
        <f t="shared" si="225"/>
        <v/>
      </c>
      <c r="AH182" s="21" t="str">
        <f t="shared" si="271"/>
        <v/>
      </c>
      <c r="AI182" s="21" t="str">
        <f t="shared" si="226"/>
        <v/>
      </c>
      <c r="AJ182" s="27"/>
      <c r="AK182" t="str">
        <f>IFERROR(VLOOKUP(1000,$B182:AF182,31,FALSE),"")</f>
        <v/>
      </c>
      <c r="AL182" s="20" t="str">
        <f t="shared" si="272"/>
        <v/>
      </c>
      <c r="AM182" s="21" t="str">
        <f t="shared" si="227"/>
        <v/>
      </c>
      <c r="AN182" s="21" t="str">
        <f t="shared" si="273"/>
        <v/>
      </c>
      <c r="AO182" s="21" t="str">
        <f t="shared" si="228"/>
        <v/>
      </c>
      <c r="AP182" s="27"/>
      <c r="AQ182" t="str">
        <f t="shared" si="229"/>
        <v/>
      </c>
      <c r="AR182" s="20" t="str">
        <f t="shared" si="274"/>
        <v/>
      </c>
      <c r="AS182" s="21" t="str">
        <f t="shared" si="275"/>
        <v/>
      </c>
      <c r="AT182" s="21" t="str">
        <f t="shared" si="276"/>
        <v/>
      </c>
      <c r="AU182" s="21" t="str">
        <f t="shared" si="267"/>
        <v/>
      </c>
      <c r="AV182" s="27"/>
      <c r="AW182" t="str">
        <f t="shared" si="230"/>
        <v/>
      </c>
      <c r="AX182" t="str">
        <f t="shared" si="231"/>
        <v/>
      </c>
      <c r="AY182" t="str">
        <f t="shared" si="232"/>
        <v/>
      </c>
      <c r="AZ182" t="str">
        <f t="shared" si="233"/>
        <v/>
      </c>
      <c r="BA182" t="str">
        <f t="shared" si="268"/>
        <v/>
      </c>
      <c r="BB182" s="28"/>
      <c r="BC182" t="str">
        <f t="shared" si="234"/>
        <v/>
      </c>
      <c r="BD182" s="20" t="str">
        <f t="shared" si="277"/>
        <v/>
      </c>
      <c r="BE182" s="21" t="str">
        <f t="shared" si="235"/>
        <v/>
      </c>
      <c r="BF182" s="21" t="str">
        <f t="shared" si="236"/>
        <v/>
      </c>
      <c r="BG182" s="21" t="str">
        <f t="shared" si="237"/>
        <v/>
      </c>
      <c r="BH182" s="27"/>
      <c r="BI182" t="str">
        <f t="shared" si="238"/>
        <v/>
      </c>
      <c r="BJ182" t="str">
        <f t="shared" si="278"/>
        <v/>
      </c>
      <c r="BK182" t="str">
        <f t="shared" si="239"/>
        <v/>
      </c>
      <c r="BL182" t="str">
        <f t="shared" si="240"/>
        <v/>
      </c>
      <c r="BM182" t="str">
        <f t="shared" si="241"/>
        <v/>
      </c>
      <c r="BN182" s="28"/>
      <c r="BO182" t="str">
        <f t="shared" si="242"/>
        <v/>
      </c>
      <c r="BP182" s="20" t="str">
        <f t="shared" si="279"/>
        <v/>
      </c>
      <c r="BQ182" s="21" t="str">
        <f t="shared" si="243"/>
        <v/>
      </c>
      <c r="BR182" s="21" t="str">
        <f t="shared" si="244"/>
        <v/>
      </c>
      <c r="BS182" s="21" t="str">
        <f t="shared" si="245"/>
        <v/>
      </c>
      <c r="BT182" s="27"/>
      <c r="BU182" t="str">
        <f t="shared" si="246"/>
        <v/>
      </c>
      <c r="BV182" t="str">
        <f t="shared" si="280"/>
        <v/>
      </c>
      <c r="BW182" t="str">
        <f t="shared" si="247"/>
        <v/>
      </c>
      <c r="BX182" t="str">
        <f t="shared" si="248"/>
        <v/>
      </c>
      <c r="BY182" t="str">
        <f t="shared" si="249"/>
        <v/>
      </c>
      <c r="BZ182" s="28"/>
      <c r="CA182" t="str">
        <f t="shared" si="250"/>
        <v/>
      </c>
      <c r="CB182" s="20" t="str">
        <f t="shared" si="251"/>
        <v/>
      </c>
      <c r="CC182" s="21" t="str">
        <f t="shared" si="252"/>
        <v/>
      </c>
      <c r="CD182" s="21" t="str">
        <f t="shared" si="253"/>
        <v/>
      </c>
      <c r="CE182" s="21" t="str">
        <f t="shared" si="254"/>
        <v/>
      </c>
      <c r="CF182" s="27"/>
      <c r="CI182" s="3">
        <v>179</v>
      </c>
      <c r="CJ182" s="3" t="e">
        <f t="shared" si="281"/>
        <v>#NUM!</v>
      </c>
      <c r="CK182" s="3" t="e">
        <f t="shared" si="282"/>
        <v>#NUM!</v>
      </c>
      <c r="CL182" s="3" t="e">
        <f t="shared" si="283"/>
        <v>#NUM!</v>
      </c>
      <c r="CM182" s="3" t="e">
        <f>VLOOKUP(CJ182,Anmeldung!$A$5:$E$204,5,FALSE)</f>
        <v>#NUM!</v>
      </c>
      <c r="CO182" s="63" t="e">
        <f>VLOOKUP(CJ182,Anmeldung!$A$5:$E$204,5,FALSE)</f>
        <v>#NUM!</v>
      </c>
      <c r="CP182" s="3" t="e">
        <f t="shared" si="255"/>
        <v>#NUM!</v>
      </c>
      <c r="CQ182" s="64" t="str">
        <f t="shared" si="256"/>
        <v/>
      </c>
      <c r="CR182" s="65" t="str">
        <f t="shared" si="257"/>
        <v/>
      </c>
      <c r="CS182">
        <f t="shared" si="284"/>
        <v>179</v>
      </c>
      <c r="CT182" t="str">
        <f t="shared" si="258"/>
        <v/>
      </c>
      <c r="CU182" t="str">
        <f t="shared" si="259"/>
        <v/>
      </c>
      <c r="CV182" t="str">
        <f t="shared" si="269"/>
        <v/>
      </c>
      <c r="CW182" t="str">
        <f t="shared" si="260"/>
        <v/>
      </c>
      <c r="CZ182" s="3">
        <v>179</v>
      </c>
      <c r="DA182" s="3" t="str">
        <f t="shared" si="261"/>
        <v/>
      </c>
      <c r="DB182" s="3" t="str">
        <f t="shared" si="262"/>
        <v/>
      </c>
      <c r="DC182" s="3" t="str">
        <f t="shared" si="263"/>
        <v/>
      </c>
      <c r="DF182" s="3">
        <v>179</v>
      </c>
      <c r="DG182" s="3" t="str">
        <f t="shared" si="264"/>
        <v/>
      </c>
      <c r="DH182" s="3" t="str">
        <f t="shared" si="265"/>
        <v/>
      </c>
      <c r="DI182" s="3" t="str">
        <f t="shared" si="266"/>
        <v/>
      </c>
    </row>
    <row r="183" spans="1:113" x14ac:dyDescent="0.3">
      <c r="A183">
        <f t="shared" si="205"/>
        <v>0</v>
      </c>
      <c r="B183">
        <f t="shared" si="206"/>
        <v>0</v>
      </c>
      <c r="C183">
        <f t="shared" si="207"/>
        <v>0</v>
      </c>
      <c r="D183">
        <f t="shared" si="208"/>
        <v>0</v>
      </c>
      <c r="E183">
        <f t="shared" si="209"/>
        <v>0</v>
      </c>
      <c r="F183">
        <f t="shared" si="210"/>
        <v>0</v>
      </c>
      <c r="G183">
        <f t="shared" si="211"/>
        <v>0</v>
      </c>
      <c r="H183">
        <f t="shared" si="212"/>
        <v>0</v>
      </c>
      <c r="I183">
        <f t="shared" si="213"/>
        <v>0</v>
      </c>
      <c r="J183">
        <f t="shared" si="214"/>
        <v>0</v>
      </c>
      <c r="M183" s="3" t="str">
        <f t="shared" si="215"/>
        <v/>
      </c>
      <c r="N183" s="3" t="str">
        <f t="shared" si="216"/>
        <v/>
      </c>
      <c r="O183" s="3" t="str">
        <f t="shared" si="217"/>
        <v/>
      </c>
      <c r="P183" s="3" t="str">
        <f t="shared" si="218"/>
        <v/>
      </c>
      <c r="Q183" s="3" t="str">
        <f t="shared" si="219"/>
        <v/>
      </c>
      <c r="R183" s="3" t="str">
        <f t="shared" si="220"/>
        <v/>
      </c>
      <c r="S183" s="3" t="str">
        <f t="shared" si="221"/>
        <v/>
      </c>
      <c r="T183" s="3" t="str">
        <f t="shared" si="222"/>
        <v/>
      </c>
      <c r="U183" s="3" t="str">
        <f t="shared" si="223"/>
        <v/>
      </c>
      <c r="V183" s="3" t="str">
        <f t="shared" si="224"/>
        <v/>
      </c>
      <c r="Z183" s="20" t="str">
        <f>Qualifikation!AD184</f>
        <v/>
      </c>
      <c r="AA183" s="21" t="str">
        <f>Qualifikation!AE184</f>
        <v/>
      </c>
      <c r="AB183" s="21" t="str">
        <f>Qualifikation!AF184</f>
        <v/>
      </c>
      <c r="AC183" s="21" t="str">
        <f>Qualifikation!AG184</f>
        <v/>
      </c>
      <c r="AD183" s="27"/>
      <c r="AE183" t="str">
        <f>IFERROR(VLOOKUP(1000,$A183:Z183,26,FALSE),"")</f>
        <v/>
      </c>
      <c r="AF183" s="20" t="str">
        <f t="shared" si="270"/>
        <v/>
      </c>
      <c r="AG183" s="21" t="str">
        <f t="shared" si="225"/>
        <v/>
      </c>
      <c r="AH183" s="21" t="str">
        <f t="shared" si="271"/>
        <v/>
      </c>
      <c r="AI183" s="21" t="str">
        <f t="shared" si="226"/>
        <v/>
      </c>
      <c r="AJ183" s="27"/>
      <c r="AK183" t="str">
        <f>IFERROR(VLOOKUP(1000,$B183:AF183,31,FALSE),"")</f>
        <v/>
      </c>
      <c r="AL183" s="20" t="str">
        <f t="shared" si="272"/>
        <v/>
      </c>
      <c r="AM183" s="21" t="str">
        <f t="shared" si="227"/>
        <v/>
      </c>
      <c r="AN183" s="21" t="str">
        <f t="shared" si="273"/>
        <v/>
      </c>
      <c r="AO183" s="21" t="str">
        <f t="shared" si="228"/>
        <v/>
      </c>
      <c r="AP183" s="27"/>
      <c r="AQ183" t="str">
        <f t="shared" si="229"/>
        <v/>
      </c>
      <c r="AR183" s="20" t="str">
        <f t="shared" si="274"/>
        <v/>
      </c>
      <c r="AS183" s="21" t="str">
        <f t="shared" si="275"/>
        <v/>
      </c>
      <c r="AT183" s="21" t="str">
        <f t="shared" si="276"/>
        <v/>
      </c>
      <c r="AU183" s="21" t="str">
        <f t="shared" si="267"/>
        <v/>
      </c>
      <c r="AV183" s="27"/>
      <c r="AW183" t="str">
        <f t="shared" si="230"/>
        <v/>
      </c>
      <c r="AX183" t="str">
        <f t="shared" si="231"/>
        <v/>
      </c>
      <c r="AY183" t="str">
        <f t="shared" si="232"/>
        <v/>
      </c>
      <c r="AZ183" t="str">
        <f t="shared" si="233"/>
        <v/>
      </c>
      <c r="BA183" t="str">
        <f t="shared" si="268"/>
        <v/>
      </c>
      <c r="BB183" s="28"/>
      <c r="BC183" t="str">
        <f t="shared" si="234"/>
        <v/>
      </c>
      <c r="BD183" s="20" t="str">
        <f t="shared" si="277"/>
        <v/>
      </c>
      <c r="BE183" s="21" t="str">
        <f t="shared" si="235"/>
        <v/>
      </c>
      <c r="BF183" s="21" t="str">
        <f t="shared" si="236"/>
        <v/>
      </c>
      <c r="BG183" s="21" t="str">
        <f t="shared" si="237"/>
        <v/>
      </c>
      <c r="BH183" s="27"/>
      <c r="BI183" t="str">
        <f t="shared" si="238"/>
        <v/>
      </c>
      <c r="BJ183" t="str">
        <f t="shared" si="278"/>
        <v/>
      </c>
      <c r="BK183" t="str">
        <f t="shared" si="239"/>
        <v/>
      </c>
      <c r="BL183" t="str">
        <f t="shared" si="240"/>
        <v/>
      </c>
      <c r="BM183" t="str">
        <f t="shared" si="241"/>
        <v/>
      </c>
      <c r="BN183" s="28"/>
      <c r="BO183" t="str">
        <f t="shared" si="242"/>
        <v/>
      </c>
      <c r="BP183" s="20" t="str">
        <f t="shared" si="279"/>
        <v/>
      </c>
      <c r="BQ183" s="21" t="str">
        <f t="shared" si="243"/>
        <v/>
      </c>
      <c r="BR183" s="21" t="str">
        <f t="shared" si="244"/>
        <v/>
      </c>
      <c r="BS183" s="21" t="str">
        <f t="shared" si="245"/>
        <v/>
      </c>
      <c r="BT183" s="27"/>
      <c r="BU183" t="str">
        <f t="shared" si="246"/>
        <v/>
      </c>
      <c r="BV183" t="str">
        <f t="shared" si="280"/>
        <v/>
      </c>
      <c r="BW183" t="str">
        <f t="shared" si="247"/>
        <v/>
      </c>
      <c r="BX183" t="str">
        <f t="shared" si="248"/>
        <v/>
      </c>
      <c r="BY183" t="str">
        <f t="shared" si="249"/>
        <v/>
      </c>
      <c r="BZ183" s="28"/>
      <c r="CA183" t="str">
        <f t="shared" si="250"/>
        <v/>
      </c>
      <c r="CB183" s="20" t="str">
        <f t="shared" si="251"/>
        <v/>
      </c>
      <c r="CC183" s="21" t="str">
        <f t="shared" si="252"/>
        <v/>
      </c>
      <c r="CD183" s="21" t="str">
        <f t="shared" si="253"/>
        <v/>
      </c>
      <c r="CE183" s="21" t="str">
        <f t="shared" si="254"/>
        <v/>
      </c>
      <c r="CF183" s="27"/>
      <c r="CI183" s="3">
        <v>180</v>
      </c>
      <c r="CJ183" s="3" t="e">
        <f t="shared" si="281"/>
        <v>#NUM!</v>
      </c>
      <c r="CK183" s="3" t="e">
        <f t="shared" si="282"/>
        <v>#NUM!</v>
      </c>
      <c r="CL183" s="3" t="e">
        <f t="shared" si="283"/>
        <v>#NUM!</v>
      </c>
      <c r="CM183" s="3" t="e">
        <f>VLOOKUP(CJ183,Anmeldung!$A$5:$E$204,5,FALSE)</f>
        <v>#NUM!</v>
      </c>
      <c r="CO183" s="63" t="e">
        <f>VLOOKUP(CJ183,Anmeldung!$A$5:$E$204,5,FALSE)</f>
        <v>#NUM!</v>
      </c>
      <c r="CP183" s="3" t="e">
        <f t="shared" si="255"/>
        <v>#NUM!</v>
      </c>
      <c r="CQ183" s="64" t="str">
        <f t="shared" si="256"/>
        <v/>
      </c>
      <c r="CR183" s="65" t="str">
        <f t="shared" si="257"/>
        <v/>
      </c>
      <c r="CS183">
        <f t="shared" si="284"/>
        <v>180</v>
      </c>
      <c r="CT183" t="str">
        <f t="shared" si="258"/>
        <v/>
      </c>
      <c r="CU183" t="str">
        <f t="shared" si="259"/>
        <v/>
      </c>
      <c r="CV183" t="str">
        <f t="shared" si="269"/>
        <v/>
      </c>
      <c r="CW183" t="str">
        <f t="shared" si="260"/>
        <v/>
      </c>
      <c r="CZ183" s="3">
        <v>180</v>
      </c>
      <c r="DA183" s="3" t="str">
        <f t="shared" si="261"/>
        <v/>
      </c>
      <c r="DB183" s="3" t="str">
        <f t="shared" si="262"/>
        <v/>
      </c>
      <c r="DC183" s="3" t="str">
        <f t="shared" si="263"/>
        <v/>
      </c>
      <c r="DF183" s="3">
        <v>180</v>
      </c>
      <c r="DG183" s="3" t="str">
        <f t="shared" si="264"/>
        <v/>
      </c>
      <c r="DH183" s="3" t="str">
        <f t="shared" si="265"/>
        <v/>
      </c>
      <c r="DI183" s="3" t="str">
        <f t="shared" si="266"/>
        <v/>
      </c>
    </row>
    <row r="184" spans="1:113" x14ac:dyDescent="0.3">
      <c r="A184">
        <f t="shared" si="205"/>
        <v>0</v>
      </c>
      <c r="B184">
        <f t="shared" si="206"/>
        <v>0</v>
      </c>
      <c r="C184">
        <f t="shared" si="207"/>
        <v>0</v>
      </c>
      <c r="D184">
        <f t="shared" si="208"/>
        <v>0</v>
      </c>
      <c r="E184">
        <f t="shared" si="209"/>
        <v>0</v>
      </c>
      <c r="F184">
        <f t="shared" si="210"/>
        <v>0</v>
      </c>
      <c r="G184">
        <f t="shared" si="211"/>
        <v>0</v>
      </c>
      <c r="H184">
        <f t="shared" si="212"/>
        <v>0</v>
      </c>
      <c r="I184">
        <f t="shared" si="213"/>
        <v>0</v>
      </c>
      <c r="J184">
        <f t="shared" si="214"/>
        <v>0</v>
      </c>
      <c r="M184" s="3" t="str">
        <f t="shared" si="215"/>
        <v/>
      </c>
      <c r="N184" s="3" t="str">
        <f t="shared" si="216"/>
        <v/>
      </c>
      <c r="O184" s="3" t="str">
        <f t="shared" si="217"/>
        <v/>
      </c>
      <c r="P184" s="3" t="str">
        <f t="shared" si="218"/>
        <v/>
      </c>
      <c r="Q184" s="3" t="str">
        <f t="shared" si="219"/>
        <v/>
      </c>
      <c r="R184" s="3" t="str">
        <f t="shared" si="220"/>
        <v/>
      </c>
      <c r="S184" s="3" t="str">
        <f t="shared" si="221"/>
        <v/>
      </c>
      <c r="T184" s="3" t="str">
        <f t="shared" si="222"/>
        <v/>
      </c>
      <c r="U184" s="3" t="str">
        <f t="shared" si="223"/>
        <v/>
      </c>
      <c r="V184" s="3" t="str">
        <f t="shared" si="224"/>
        <v/>
      </c>
      <c r="Z184" s="20" t="str">
        <f>Qualifikation!AD185</f>
        <v/>
      </c>
      <c r="AA184" s="21" t="str">
        <f>Qualifikation!AE185</f>
        <v/>
      </c>
      <c r="AB184" s="21" t="str">
        <f>Qualifikation!AF185</f>
        <v/>
      </c>
      <c r="AC184" s="21" t="str">
        <f>Qualifikation!AG185</f>
        <v/>
      </c>
      <c r="AD184" s="27"/>
      <c r="AE184" t="str">
        <f>IFERROR(VLOOKUP(1000,$A184:Z184,26,FALSE),"")</f>
        <v/>
      </c>
      <c r="AF184" s="20" t="str">
        <f t="shared" si="270"/>
        <v/>
      </c>
      <c r="AG184" s="21" t="str">
        <f t="shared" si="225"/>
        <v/>
      </c>
      <c r="AH184" s="21" t="str">
        <f t="shared" si="271"/>
        <v/>
      </c>
      <c r="AI184" s="21" t="str">
        <f t="shared" si="226"/>
        <v/>
      </c>
      <c r="AJ184" s="27"/>
      <c r="AK184" t="str">
        <f>IFERROR(VLOOKUP(1000,$B184:AF184,31,FALSE),"")</f>
        <v/>
      </c>
      <c r="AL184" s="20" t="str">
        <f t="shared" si="272"/>
        <v/>
      </c>
      <c r="AM184" s="21" t="str">
        <f t="shared" si="227"/>
        <v/>
      </c>
      <c r="AN184" s="21" t="str">
        <f t="shared" si="273"/>
        <v/>
      </c>
      <c r="AO184" s="21" t="str">
        <f t="shared" si="228"/>
        <v/>
      </c>
      <c r="AP184" s="27"/>
      <c r="AQ184" t="str">
        <f t="shared" si="229"/>
        <v/>
      </c>
      <c r="AR184" s="20" t="str">
        <f t="shared" si="274"/>
        <v/>
      </c>
      <c r="AS184" s="21" t="str">
        <f t="shared" si="275"/>
        <v/>
      </c>
      <c r="AT184" s="21" t="str">
        <f t="shared" si="276"/>
        <v/>
      </c>
      <c r="AU184" s="21" t="str">
        <f t="shared" si="267"/>
        <v/>
      </c>
      <c r="AV184" s="27"/>
      <c r="AW184" t="str">
        <f t="shared" si="230"/>
        <v/>
      </c>
      <c r="AX184" t="str">
        <f t="shared" si="231"/>
        <v/>
      </c>
      <c r="AY184" t="str">
        <f t="shared" si="232"/>
        <v/>
      </c>
      <c r="AZ184" t="str">
        <f t="shared" si="233"/>
        <v/>
      </c>
      <c r="BA184" t="str">
        <f t="shared" si="268"/>
        <v/>
      </c>
      <c r="BB184" s="28"/>
      <c r="BC184" t="str">
        <f t="shared" si="234"/>
        <v/>
      </c>
      <c r="BD184" s="20" t="str">
        <f t="shared" si="277"/>
        <v/>
      </c>
      <c r="BE184" s="21" t="str">
        <f t="shared" si="235"/>
        <v/>
      </c>
      <c r="BF184" s="21" t="str">
        <f t="shared" si="236"/>
        <v/>
      </c>
      <c r="BG184" s="21" t="str">
        <f t="shared" si="237"/>
        <v/>
      </c>
      <c r="BH184" s="27"/>
      <c r="BI184" t="str">
        <f t="shared" si="238"/>
        <v/>
      </c>
      <c r="BJ184" t="str">
        <f t="shared" si="278"/>
        <v/>
      </c>
      <c r="BK184" t="str">
        <f t="shared" si="239"/>
        <v/>
      </c>
      <c r="BL184" t="str">
        <f t="shared" si="240"/>
        <v/>
      </c>
      <c r="BM184" t="str">
        <f t="shared" si="241"/>
        <v/>
      </c>
      <c r="BN184" s="28"/>
      <c r="BO184" t="str">
        <f t="shared" si="242"/>
        <v/>
      </c>
      <c r="BP184" s="20" t="str">
        <f t="shared" si="279"/>
        <v/>
      </c>
      <c r="BQ184" s="21" t="str">
        <f t="shared" si="243"/>
        <v/>
      </c>
      <c r="BR184" s="21" t="str">
        <f t="shared" si="244"/>
        <v/>
      </c>
      <c r="BS184" s="21" t="str">
        <f t="shared" si="245"/>
        <v/>
      </c>
      <c r="BT184" s="27"/>
      <c r="BU184" t="str">
        <f t="shared" si="246"/>
        <v/>
      </c>
      <c r="BV184" t="str">
        <f t="shared" si="280"/>
        <v/>
      </c>
      <c r="BW184" t="str">
        <f t="shared" si="247"/>
        <v/>
      </c>
      <c r="BX184" t="str">
        <f t="shared" si="248"/>
        <v/>
      </c>
      <c r="BY184" t="str">
        <f t="shared" si="249"/>
        <v/>
      </c>
      <c r="BZ184" s="28"/>
      <c r="CA184" t="str">
        <f t="shared" si="250"/>
        <v/>
      </c>
      <c r="CB184" s="20" t="str">
        <f t="shared" si="251"/>
        <v/>
      </c>
      <c r="CC184" s="21" t="str">
        <f t="shared" si="252"/>
        <v/>
      </c>
      <c r="CD184" s="21" t="str">
        <f t="shared" si="253"/>
        <v/>
      </c>
      <c r="CE184" s="21" t="str">
        <f t="shared" si="254"/>
        <v/>
      </c>
      <c r="CF184" s="27"/>
      <c r="CI184" s="3">
        <v>181</v>
      </c>
      <c r="CJ184" s="3" t="e">
        <f t="shared" si="281"/>
        <v>#NUM!</v>
      </c>
      <c r="CK184" s="3" t="e">
        <f t="shared" si="282"/>
        <v>#NUM!</v>
      </c>
      <c r="CL184" s="3" t="e">
        <f t="shared" si="283"/>
        <v>#NUM!</v>
      </c>
      <c r="CM184" s="3" t="e">
        <f>VLOOKUP(CJ184,Anmeldung!$A$5:$E$204,5,FALSE)</f>
        <v>#NUM!</v>
      </c>
      <c r="CO184" s="63" t="e">
        <f>VLOOKUP(CJ184,Anmeldung!$A$5:$E$204,5,FALSE)</f>
        <v>#NUM!</v>
      </c>
      <c r="CP184" s="3" t="e">
        <f t="shared" si="255"/>
        <v>#NUM!</v>
      </c>
      <c r="CQ184" s="64" t="str">
        <f t="shared" si="256"/>
        <v/>
      </c>
      <c r="CR184" s="65" t="str">
        <f t="shared" si="257"/>
        <v/>
      </c>
      <c r="CS184">
        <f t="shared" si="284"/>
        <v>181</v>
      </c>
      <c r="CT184" t="str">
        <f t="shared" si="258"/>
        <v/>
      </c>
      <c r="CU184" t="str">
        <f t="shared" si="259"/>
        <v/>
      </c>
      <c r="CV184" t="str">
        <f t="shared" si="269"/>
        <v/>
      </c>
      <c r="CW184" t="str">
        <f t="shared" si="260"/>
        <v/>
      </c>
      <c r="CZ184" s="3">
        <v>181</v>
      </c>
      <c r="DA184" s="3" t="str">
        <f t="shared" si="261"/>
        <v/>
      </c>
      <c r="DB184" s="3" t="str">
        <f t="shared" si="262"/>
        <v/>
      </c>
      <c r="DC184" s="3" t="str">
        <f t="shared" si="263"/>
        <v/>
      </c>
      <c r="DF184" s="3">
        <v>181</v>
      </c>
      <c r="DG184" s="3" t="str">
        <f t="shared" si="264"/>
        <v/>
      </c>
      <c r="DH184" s="3" t="str">
        <f t="shared" si="265"/>
        <v/>
      </c>
      <c r="DI184" s="3" t="str">
        <f t="shared" si="266"/>
        <v/>
      </c>
    </row>
    <row r="185" spans="1:113" x14ac:dyDescent="0.3">
      <c r="A185">
        <f t="shared" si="205"/>
        <v>0</v>
      </c>
      <c r="B185">
        <f t="shared" si="206"/>
        <v>0</v>
      </c>
      <c r="C185">
        <f t="shared" si="207"/>
        <v>0</v>
      </c>
      <c r="D185">
        <f t="shared" si="208"/>
        <v>0</v>
      </c>
      <c r="E185">
        <f t="shared" si="209"/>
        <v>0</v>
      </c>
      <c r="F185">
        <f t="shared" si="210"/>
        <v>0</v>
      </c>
      <c r="G185">
        <f t="shared" si="211"/>
        <v>0</v>
      </c>
      <c r="H185">
        <f t="shared" si="212"/>
        <v>0</v>
      </c>
      <c r="I185">
        <f t="shared" si="213"/>
        <v>0</v>
      </c>
      <c r="J185">
        <f t="shared" si="214"/>
        <v>0</v>
      </c>
      <c r="M185" s="3" t="str">
        <f t="shared" si="215"/>
        <v/>
      </c>
      <c r="N185" s="3" t="str">
        <f t="shared" si="216"/>
        <v/>
      </c>
      <c r="O185" s="3" t="str">
        <f t="shared" si="217"/>
        <v/>
      </c>
      <c r="P185" s="3" t="str">
        <f t="shared" si="218"/>
        <v/>
      </c>
      <c r="Q185" s="3" t="str">
        <f t="shared" si="219"/>
        <v/>
      </c>
      <c r="R185" s="3" t="str">
        <f t="shared" si="220"/>
        <v/>
      </c>
      <c r="S185" s="3" t="str">
        <f t="shared" si="221"/>
        <v/>
      </c>
      <c r="T185" s="3" t="str">
        <f t="shared" si="222"/>
        <v/>
      </c>
      <c r="U185" s="3" t="str">
        <f t="shared" si="223"/>
        <v/>
      </c>
      <c r="V185" s="3" t="str">
        <f t="shared" si="224"/>
        <v/>
      </c>
      <c r="Z185" s="20" t="str">
        <f>Qualifikation!AD186</f>
        <v/>
      </c>
      <c r="AA185" s="21" t="str">
        <f>Qualifikation!AE186</f>
        <v/>
      </c>
      <c r="AB185" s="21" t="str">
        <f>Qualifikation!AF186</f>
        <v/>
      </c>
      <c r="AC185" s="21" t="str">
        <f>Qualifikation!AG186</f>
        <v/>
      </c>
      <c r="AD185" s="27"/>
      <c r="AE185" t="str">
        <f>IFERROR(VLOOKUP(1000,$A185:Z185,26,FALSE),"")</f>
        <v/>
      </c>
      <c r="AF185" s="20" t="str">
        <f t="shared" si="270"/>
        <v/>
      </c>
      <c r="AG185" s="21" t="str">
        <f t="shared" si="225"/>
        <v/>
      </c>
      <c r="AH185" s="21" t="str">
        <f t="shared" si="271"/>
        <v/>
      </c>
      <c r="AI185" s="21" t="str">
        <f t="shared" si="226"/>
        <v/>
      </c>
      <c r="AJ185" s="27"/>
      <c r="AK185" t="str">
        <f>IFERROR(VLOOKUP(1000,$B185:AF185,31,FALSE),"")</f>
        <v/>
      </c>
      <c r="AL185" s="20" t="str">
        <f t="shared" si="272"/>
        <v/>
      </c>
      <c r="AM185" s="21" t="str">
        <f t="shared" si="227"/>
        <v/>
      </c>
      <c r="AN185" s="21" t="str">
        <f t="shared" si="273"/>
        <v/>
      </c>
      <c r="AO185" s="21" t="str">
        <f t="shared" si="228"/>
        <v/>
      </c>
      <c r="AP185" s="27"/>
      <c r="AQ185" t="str">
        <f t="shared" si="229"/>
        <v/>
      </c>
      <c r="AR185" s="20" t="str">
        <f t="shared" si="274"/>
        <v/>
      </c>
      <c r="AS185" s="21" t="str">
        <f t="shared" si="275"/>
        <v/>
      </c>
      <c r="AT185" s="21" t="str">
        <f t="shared" si="276"/>
        <v/>
      </c>
      <c r="AU185" s="21" t="str">
        <f t="shared" si="267"/>
        <v/>
      </c>
      <c r="AV185" s="27"/>
      <c r="AW185" t="str">
        <f t="shared" si="230"/>
        <v/>
      </c>
      <c r="AX185" t="str">
        <f t="shared" si="231"/>
        <v/>
      </c>
      <c r="AY185" t="str">
        <f t="shared" si="232"/>
        <v/>
      </c>
      <c r="AZ185" t="str">
        <f t="shared" si="233"/>
        <v/>
      </c>
      <c r="BA185" t="str">
        <f t="shared" si="268"/>
        <v/>
      </c>
      <c r="BB185" s="28"/>
      <c r="BC185" t="str">
        <f t="shared" si="234"/>
        <v/>
      </c>
      <c r="BD185" s="20" t="str">
        <f t="shared" si="277"/>
        <v/>
      </c>
      <c r="BE185" s="21" t="str">
        <f t="shared" si="235"/>
        <v/>
      </c>
      <c r="BF185" s="21" t="str">
        <f t="shared" si="236"/>
        <v/>
      </c>
      <c r="BG185" s="21" t="str">
        <f t="shared" si="237"/>
        <v/>
      </c>
      <c r="BH185" s="27"/>
      <c r="BI185" t="str">
        <f t="shared" si="238"/>
        <v/>
      </c>
      <c r="BJ185" t="str">
        <f t="shared" si="278"/>
        <v/>
      </c>
      <c r="BK185" t="str">
        <f t="shared" si="239"/>
        <v/>
      </c>
      <c r="BL185" t="str">
        <f t="shared" si="240"/>
        <v/>
      </c>
      <c r="BM185" t="str">
        <f t="shared" si="241"/>
        <v/>
      </c>
      <c r="BN185" s="28"/>
      <c r="BO185" t="str">
        <f t="shared" si="242"/>
        <v/>
      </c>
      <c r="BP185" s="20" t="str">
        <f t="shared" si="279"/>
        <v/>
      </c>
      <c r="BQ185" s="21" t="str">
        <f t="shared" si="243"/>
        <v/>
      </c>
      <c r="BR185" s="21" t="str">
        <f t="shared" si="244"/>
        <v/>
      </c>
      <c r="BS185" s="21" t="str">
        <f t="shared" si="245"/>
        <v/>
      </c>
      <c r="BT185" s="27"/>
      <c r="BU185" t="str">
        <f t="shared" si="246"/>
        <v/>
      </c>
      <c r="BV185" t="str">
        <f t="shared" si="280"/>
        <v/>
      </c>
      <c r="BW185" t="str">
        <f t="shared" si="247"/>
        <v/>
      </c>
      <c r="BX185" t="str">
        <f t="shared" si="248"/>
        <v/>
      </c>
      <c r="BY185" t="str">
        <f t="shared" si="249"/>
        <v/>
      </c>
      <c r="BZ185" s="28"/>
      <c r="CA185" t="str">
        <f t="shared" si="250"/>
        <v/>
      </c>
      <c r="CB185" s="20" t="str">
        <f t="shared" si="251"/>
        <v/>
      </c>
      <c r="CC185" s="21" t="str">
        <f t="shared" si="252"/>
        <v/>
      </c>
      <c r="CD185" s="21" t="str">
        <f t="shared" si="253"/>
        <v/>
      </c>
      <c r="CE185" s="21" t="str">
        <f t="shared" si="254"/>
        <v/>
      </c>
      <c r="CF185" s="27"/>
      <c r="CI185" s="3">
        <v>182</v>
      </c>
      <c r="CJ185" s="3" t="e">
        <f t="shared" si="281"/>
        <v>#NUM!</v>
      </c>
      <c r="CK185" s="3" t="e">
        <f t="shared" si="282"/>
        <v>#NUM!</v>
      </c>
      <c r="CL185" s="3" t="e">
        <f t="shared" si="283"/>
        <v>#NUM!</v>
      </c>
      <c r="CM185" s="3" t="e">
        <f>VLOOKUP(CJ185,Anmeldung!$A$5:$E$204,5,FALSE)</f>
        <v>#NUM!</v>
      </c>
      <c r="CO185" s="63" t="e">
        <f>VLOOKUP(CJ185,Anmeldung!$A$5:$E$204,5,FALSE)</f>
        <v>#NUM!</v>
      </c>
      <c r="CP185" s="3" t="e">
        <f t="shared" si="255"/>
        <v>#NUM!</v>
      </c>
      <c r="CQ185" s="64" t="str">
        <f t="shared" si="256"/>
        <v/>
      </c>
      <c r="CR185" s="65" t="str">
        <f t="shared" si="257"/>
        <v/>
      </c>
      <c r="CS185">
        <f t="shared" si="284"/>
        <v>182</v>
      </c>
      <c r="CT185" t="str">
        <f t="shared" si="258"/>
        <v/>
      </c>
      <c r="CU185" t="str">
        <f t="shared" si="259"/>
        <v/>
      </c>
      <c r="CV185" t="str">
        <f t="shared" si="269"/>
        <v/>
      </c>
      <c r="CW185" t="str">
        <f t="shared" si="260"/>
        <v/>
      </c>
      <c r="CZ185" s="3">
        <v>182</v>
      </c>
      <c r="DA185" s="3" t="str">
        <f t="shared" si="261"/>
        <v/>
      </c>
      <c r="DB185" s="3" t="str">
        <f t="shared" si="262"/>
        <v/>
      </c>
      <c r="DC185" s="3" t="str">
        <f t="shared" si="263"/>
        <v/>
      </c>
      <c r="DF185" s="3">
        <v>182</v>
      </c>
      <c r="DG185" s="3" t="str">
        <f t="shared" si="264"/>
        <v/>
      </c>
      <c r="DH185" s="3" t="str">
        <f t="shared" si="265"/>
        <v/>
      </c>
      <c r="DI185" s="3" t="str">
        <f t="shared" si="266"/>
        <v/>
      </c>
    </row>
    <row r="186" spans="1:113" x14ac:dyDescent="0.3">
      <c r="A186">
        <f t="shared" si="205"/>
        <v>0</v>
      </c>
      <c r="B186">
        <f t="shared" si="206"/>
        <v>0</v>
      </c>
      <c r="C186">
        <f t="shared" si="207"/>
        <v>0</v>
      </c>
      <c r="D186">
        <f t="shared" si="208"/>
        <v>0</v>
      </c>
      <c r="E186">
        <f t="shared" si="209"/>
        <v>0</v>
      </c>
      <c r="F186">
        <f t="shared" si="210"/>
        <v>0</v>
      </c>
      <c r="G186">
        <f t="shared" si="211"/>
        <v>0</v>
      </c>
      <c r="H186">
        <f t="shared" si="212"/>
        <v>0</v>
      </c>
      <c r="I186">
        <f t="shared" si="213"/>
        <v>0</v>
      </c>
      <c r="J186">
        <f t="shared" si="214"/>
        <v>0</v>
      </c>
      <c r="M186" s="3" t="str">
        <f t="shared" si="215"/>
        <v/>
      </c>
      <c r="N186" s="3" t="str">
        <f t="shared" si="216"/>
        <v/>
      </c>
      <c r="O186" s="3" t="str">
        <f t="shared" si="217"/>
        <v/>
      </c>
      <c r="P186" s="3" t="str">
        <f t="shared" si="218"/>
        <v/>
      </c>
      <c r="Q186" s="3" t="str">
        <f t="shared" si="219"/>
        <v/>
      </c>
      <c r="R186" s="3" t="str">
        <f t="shared" si="220"/>
        <v/>
      </c>
      <c r="S186" s="3" t="str">
        <f t="shared" si="221"/>
        <v/>
      </c>
      <c r="T186" s="3" t="str">
        <f t="shared" si="222"/>
        <v/>
      </c>
      <c r="U186" s="3" t="str">
        <f t="shared" si="223"/>
        <v/>
      </c>
      <c r="V186" s="3" t="str">
        <f t="shared" si="224"/>
        <v/>
      </c>
      <c r="Z186" s="20" t="str">
        <f>Qualifikation!AD187</f>
        <v/>
      </c>
      <c r="AA186" s="21" t="str">
        <f>Qualifikation!AE187</f>
        <v/>
      </c>
      <c r="AB186" s="21" t="str">
        <f>Qualifikation!AF187</f>
        <v/>
      </c>
      <c r="AC186" s="21" t="str">
        <f>Qualifikation!AG187</f>
        <v/>
      </c>
      <c r="AD186" s="27"/>
      <c r="AE186" t="str">
        <f>IFERROR(VLOOKUP(1000,$A186:Z186,26,FALSE),"")</f>
        <v/>
      </c>
      <c r="AF186" s="20" t="str">
        <f t="shared" si="270"/>
        <v/>
      </c>
      <c r="AG186" s="21" t="str">
        <f t="shared" si="225"/>
        <v/>
      </c>
      <c r="AH186" s="21" t="str">
        <f t="shared" si="271"/>
        <v/>
      </c>
      <c r="AI186" s="21" t="str">
        <f t="shared" si="226"/>
        <v/>
      </c>
      <c r="AJ186" s="27"/>
      <c r="AK186" t="str">
        <f>IFERROR(VLOOKUP(1000,$B186:AF186,31,FALSE),"")</f>
        <v/>
      </c>
      <c r="AL186" s="20" t="str">
        <f t="shared" si="272"/>
        <v/>
      </c>
      <c r="AM186" s="21" t="str">
        <f t="shared" si="227"/>
        <v/>
      </c>
      <c r="AN186" s="21" t="str">
        <f t="shared" si="273"/>
        <v/>
      </c>
      <c r="AO186" s="21" t="str">
        <f t="shared" si="228"/>
        <v/>
      </c>
      <c r="AP186" s="27"/>
      <c r="AQ186" t="str">
        <f t="shared" si="229"/>
        <v/>
      </c>
      <c r="AR186" s="20" t="str">
        <f t="shared" si="274"/>
        <v/>
      </c>
      <c r="AS186" s="21" t="str">
        <f t="shared" si="275"/>
        <v/>
      </c>
      <c r="AT186" s="21" t="str">
        <f t="shared" si="276"/>
        <v/>
      </c>
      <c r="AU186" s="21" t="str">
        <f t="shared" si="267"/>
        <v/>
      </c>
      <c r="AV186" s="27"/>
      <c r="AW186" t="str">
        <f t="shared" si="230"/>
        <v/>
      </c>
      <c r="AX186" t="str">
        <f t="shared" si="231"/>
        <v/>
      </c>
      <c r="AY186" t="str">
        <f t="shared" si="232"/>
        <v/>
      </c>
      <c r="AZ186" t="str">
        <f t="shared" si="233"/>
        <v/>
      </c>
      <c r="BA186" t="str">
        <f t="shared" si="268"/>
        <v/>
      </c>
      <c r="BB186" s="28"/>
      <c r="BC186" t="str">
        <f t="shared" si="234"/>
        <v/>
      </c>
      <c r="BD186" s="20" t="str">
        <f t="shared" si="277"/>
        <v/>
      </c>
      <c r="BE186" s="21" t="str">
        <f t="shared" si="235"/>
        <v/>
      </c>
      <c r="BF186" s="21" t="str">
        <f t="shared" si="236"/>
        <v/>
      </c>
      <c r="BG186" s="21" t="str">
        <f t="shared" si="237"/>
        <v/>
      </c>
      <c r="BH186" s="27"/>
      <c r="BI186" t="str">
        <f t="shared" si="238"/>
        <v/>
      </c>
      <c r="BJ186" t="str">
        <f t="shared" si="278"/>
        <v/>
      </c>
      <c r="BK186" t="str">
        <f t="shared" si="239"/>
        <v/>
      </c>
      <c r="BL186" t="str">
        <f t="shared" si="240"/>
        <v/>
      </c>
      <c r="BM186" t="str">
        <f t="shared" si="241"/>
        <v/>
      </c>
      <c r="BN186" s="28"/>
      <c r="BO186" t="str">
        <f t="shared" si="242"/>
        <v/>
      </c>
      <c r="BP186" s="20" t="str">
        <f t="shared" si="279"/>
        <v/>
      </c>
      <c r="BQ186" s="21" t="str">
        <f t="shared" si="243"/>
        <v/>
      </c>
      <c r="BR186" s="21" t="str">
        <f t="shared" si="244"/>
        <v/>
      </c>
      <c r="BS186" s="21" t="str">
        <f t="shared" si="245"/>
        <v/>
      </c>
      <c r="BT186" s="27"/>
      <c r="BU186" t="str">
        <f t="shared" si="246"/>
        <v/>
      </c>
      <c r="BV186" t="str">
        <f t="shared" si="280"/>
        <v/>
      </c>
      <c r="BW186" t="str">
        <f t="shared" si="247"/>
        <v/>
      </c>
      <c r="BX186" t="str">
        <f t="shared" si="248"/>
        <v/>
      </c>
      <c r="BY186" t="str">
        <f t="shared" si="249"/>
        <v/>
      </c>
      <c r="BZ186" s="28"/>
      <c r="CA186" t="str">
        <f t="shared" si="250"/>
        <v/>
      </c>
      <c r="CB186" s="20" t="str">
        <f t="shared" si="251"/>
        <v/>
      </c>
      <c r="CC186" s="21" t="str">
        <f t="shared" si="252"/>
        <v/>
      </c>
      <c r="CD186" s="21" t="str">
        <f t="shared" si="253"/>
        <v/>
      </c>
      <c r="CE186" s="21" t="str">
        <f t="shared" si="254"/>
        <v/>
      </c>
      <c r="CF186" s="27"/>
      <c r="CI186" s="3">
        <v>183</v>
      </c>
      <c r="CJ186" s="3" t="e">
        <f t="shared" si="281"/>
        <v>#NUM!</v>
      </c>
      <c r="CK186" s="3" t="e">
        <f t="shared" si="282"/>
        <v>#NUM!</v>
      </c>
      <c r="CL186" s="3" t="e">
        <f t="shared" si="283"/>
        <v>#NUM!</v>
      </c>
      <c r="CM186" s="3" t="e">
        <f>VLOOKUP(CJ186,Anmeldung!$A$5:$E$204,5,FALSE)</f>
        <v>#NUM!</v>
      </c>
      <c r="CO186" s="63" t="e">
        <f>VLOOKUP(CJ186,Anmeldung!$A$5:$E$204,5,FALSE)</f>
        <v>#NUM!</v>
      </c>
      <c r="CP186" s="3" t="e">
        <f t="shared" si="255"/>
        <v>#NUM!</v>
      </c>
      <c r="CQ186" s="64" t="str">
        <f t="shared" si="256"/>
        <v/>
      </c>
      <c r="CR186" s="65" t="str">
        <f t="shared" si="257"/>
        <v/>
      </c>
      <c r="CS186">
        <f t="shared" si="284"/>
        <v>183</v>
      </c>
      <c r="CT186" t="str">
        <f t="shared" si="258"/>
        <v/>
      </c>
      <c r="CU186" t="str">
        <f t="shared" si="259"/>
        <v/>
      </c>
      <c r="CV186" t="str">
        <f t="shared" si="269"/>
        <v/>
      </c>
      <c r="CW186" t="str">
        <f t="shared" si="260"/>
        <v/>
      </c>
      <c r="CZ186" s="3">
        <v>183</v>
      </c>
      <c r="DA186" s="3" t="str">
        <f t="shared" si="261"/>
        <v/>
      </c>
      <c r="DB186" s="3" t="str">
        <f t="shared" si="262"/>
        <v/>
      </c>
      <c r="DC186" s="3" t="str">
        <f t="shared" si="263"/>
        <v/>
      </c>
      <c r="DF186" s="3">
        <v>183</v>
      </c>
      <c r="DG186" s="3" t="str">
        <f t="shared" si="264"/>
        <v/>
      </c>
      <c r="DH186" s="3" t="str">
        <f t="shared" si="265"/>
        <v/>
      </c>
      <c r="DI186" s="3" t="str">
        <f t="shared" si="266"/>
        <v/>
      </c>
    </row>
    <row r="187" spans="1:113" x14ac:dyDescent="0.3">
      <c r="A187">
        <f t="shared" si="205"/>
        <v>0</v>
      </c>
      <c r="B187">
        <f t="shared" si="206"/>
        <v>0</v>
      </c>
      <c r="C187">
        <f t="shared" si="207"/>
        <v>0</v>
      </c>
      <c r="D187">
        <f t="shared" si="208"/>
        <v>0</v>
      </c>
      <c r="E187">
        <f t="shared" si="209"/>
        <v>0</v>
      </c>
      <c r="F187">
        <f t="shared" si="210"/>
        <v>0</v>
      </c>
      <c r="G187">
        <f t="shared" si="211"/>
        <v>0</v>
      </c>
      <c r="H187">
        <f t="shared" si="212"/>
        <v>0</v>
      </c>
      <c r="I187">
        <f t="shared" si="213"/>
        <v>0</v>
      </c>
      <c r="J187">
        <f t="shared" si="214"/>
        <v>0</v>
      </c>
      <c r="M187" s="3" t="str">
        <f t="shared" si="215"/>
        <v/>
      </c>
      <c r="N187" s="3" t="str">
        <f t="shared" si="216"/>
        <v/>
      </c>
      <c r="O187" s="3" t="str">
        <f t="shared" si="217"/>
        <v/>
      </c>
      <c r="P187" s="3" t="str">
        <f t="shared" si="218"/>
        <v/>
      </c>
      <c r="Q187" s="3" t="str">
        <f t="shared" si="219"/>
        <v/>
      </c>
      <c r="R187" s="3" t="str">
        <f t="shared" si="220"/>
        <v/>
      </c>
      <c r="S187" s="3" t="str">
        <f t="shared" si="221"/>
        <v/>
      </c>
      <c r="T187" s="3" t="str">
        <f t="shared" si="222"/>
        <v/>
      </c>
      <c r="U187" s="3" t="str">
        <f t="shared" si="223"/>
        <v/>
      </c>
      <c r="V187" s="3" t="str">
        <f t="shared" si="224"/>
        <v/>
      </c>
      <c r="Z187" s="20" t="str">
        <f>Qualifikation!AD188</f>
        <v/>
      </c>
      <c r="AA187" s="21" t="str">
        <f>Qualifikation!AE188</f>
        <v/>
      </c>
      <c r="AB187" s="21" t="str">
        <f>Qualifikation!AF188</f>
        <v/>
      </c>
      <c r="AC187" s="21" t="str">
        <f>Qualifikation!AG188</f>
        <v/>
      </c>
      <c r="AD187" s="27"/>
      <c r="AE187" t="str">
        <f>IFERROR(VLOOKUP(1000,$A187:Z187,26,FALSE),"")</f>
        <v/>
      </c>
      <c r="AF187" s="20" t="str">
        <f t="shared" si="270"/>
        <v/>
      </c>
      <c r="AG187" s="21" t="str">
        <f t="shared" si="225"/>
        <v/>
      </c>
      <c r="AH187" s="21" t="str">
        <f t="shared" si="271"/>
        <v/>
      </c>
      <c r="AI187" s="21" t="str">
        <f t="shared" si="226"/>
        <v/>
      </c>
      <c r="AJ187" s="27"/>
      <c r="AK187" t="str">
        <f>IFERROR(VLOOKUP(1000,$B187:AF187,31,FALSE),"")</f>
        <v/>
      </c>
      <c r="AL187" s="20" t="str">
        <f t="shared" si="272"/>
        <v/>
      </c>
      <c r="AM187" s="21" t="str">
        <f t="shared" si="227"/>
        <v/>
      </c>
      <c r="AN187" s="21" t="str">
        <f t="shared" si="273"/>
        <v/>
      </c>
      <c r="AO187" s="21" t="str">
        <f t="shared" si="228"/>
        <v/>
      </c>
      <c r="AP187" s="27"/>
      <c r="AQ187" t="str">
        <f t="shared" si="229"/>
        <v/>
      </c>
      <c r="AR187" s="20" t="str">
        <f t="shared" si="274"/>
        <v/>
      </c>
      <c r="AS187" s="21" t="str">
        <f t="shared" si="275"/>
        <v/>
      </c>
      <c r="AT187" s="21" t="str">
        <f t="shared" si="276"/>
        <v/>
      </c>
      <c r="AU187" s="21" t="str">
        <f t="shared" si="267"/>
        <v/>
      </c>
      <c r="AV187" s="27"/>
      <c r="AW187" t="str">
        <f t="shared" si="230"/>
        <v/>
      </c>
      <c r="AX187" t="str">
        <f t="shared" si="231"/>
        <v/>
      </c>
      <c r="AY187" t="str">
        <f t="shared" si="232"/>
        <v/>
      </c>
      <c r="AZ187" t="str">
        <f t="shared" si="233"/>
        <v/>
      </c>
      <c r="BA187" t="str">
        <f t="shared" si="268"/>
        <v/>
      </c>
      <c r="BB187" s="28"/>
      <c r="BC187" t="str">
        <f t="shared" si="234"/>
        <v/>
      </c>
      <c r="BD187" s="20" t="str">
        <f t="shared" si="277"/>
        <v/>
      </c>
      <c r="BE187" s="21" t="str">
        <f t="shared" si="235"/>
        <v/>
      </c>
      <c r="BF187" s="21" t="str">
        <f t="shared" si="236"/>
        <v/>
      </c>
      <c r="BG187" s="21" t="str">
        <f t="shared" si="237"/>
        <v/>
      </c>
      <c r="BH187" s="27"/>
      <c r="BI187" t="str">
        <f t="shared" si="238"/>
        <v/>
      </c>
      <c r="BJ187" t="str">
        <f t="shared" si="278"/>
        <v/>
      </c>
      <c r="BK187" t="str">
        <f t="shared" si="239"/>
        <v/>
      </c>
      <c r="BL187" t="str">
        <f t="shared" si="240"/>
        <v/>
      </c>
      <c r="BM187" t="str">
        <f t="shared" si="241"/>
        <v/>
      </c>
      <c r="BN187" s="28"/>
      <c r="BO187" t="str">
        <f t="shared" si="242"/>
        <v/>
      </c>
      <c r="BP187" s="20" t="str">
        <f t="shared" si="279"/>
        <v/>
      </c>
      <c r="BQ187" s="21" t="str">
        <f t="shared" si="243"/>
        <v/>
      </c>
      <c r="BR187" s="21" t="str">
        <f t="shared" si="244"/>
        <v/>
      </c>
      <c r="BS187" s="21" t="str">
        <f t="shared" si="245"/>
        <v/>
      </c>
      <c r="BT187" s="27"/>
      <c r="BU187" t="str">
        <f t="shared" si="246"/>
        <v/>
      </c>
      <c r="BV187" t="str">
        <f t="shared" si="280"/>
        <v/>
      </c>
      <c r="BW187" t="str">
        <f t="shared" si="247"/>
        <v/>
      </c>
      <c r="BX187" t="str">
        <f t="shared" si="248"/>
        <v/>
      </c>
      <c r="BY187" t="str">
        <f t="shared" si="249"/>
        <v/>
      </c>
      <c r="BZ187" s="28"/>
      <c r="CA187" t="str">
        <f t="shared" si="250"/>
        <v/>
      </c>
      <c r="CB187" s="20" t="str">
        <f t="shared" si="251"/>
        <v/>
      </c>
      <c r="CC187" s="21" t="str">
        <f t="shared" si="252"/>
        <v/>
      </c>
      <c r="CD187" s="21" t="str">
        <f t="shared" si="253"/>
        <v/>
      </c>
      <c r="CE187" s="21" t="str">
        <f t="shared" si="254"/>
        <v/>
      </c>
      <c r="CF187" s="27"/>
      <c r="CI187" s="3">
        <v>184</v>
      </c>
      <c r="CJ187" s="3" t="e">
        <f t="shared" si="281"/>
        <v>#NUM!</v>
      </c>
      <c r="CK187" s="3" t="e">
        <f t="shared" si="282"/>
        <v>#NUM!</v>
      </c>
      <c r="CL187" s="3" t="e">
        <f t="shared" si="283"/>
        <v>#NUM!</v>
      </c>
      <c r="CM187" s="3" t="e">
        <f>VLOOKUP(CJ187,Anmeldung!$A$5:$E$204,5,FALSE)</f>
        <v>#NUM!</v>
      </c>
      <c r="CO187" s="63" t="e">
        <f>VLOOKUP(CJ187,Anmeldung!$A$5:$E$204,5,FALSE)</f>
        <v>#NUM!</v>
      </c>
      <c r="CP187" s="3" t="e">
        <f t="shared" si="255"/>
        <v>#NUM!</v>
      </c>
      <c r="CQ187" s="64" t="str">
        <f t="shared" si="256"/>
        <v/>
      </c>
      <c r="CR187" s="65" t="str">
        <f t="shared" si="257"/>
        <v/>
      </c>
      <c r="CS187">
        <f t="shared" si="284"/>
        <v>184</v>
      </c>
      <c r="CT187" t="str">
        <f t="shared" si="258"/>
        <v/>
      </c>
      <c r="CU187" t="str">
        <f t="shared" si="259"/>
        <v/>
      </c>
      <c r="CV187" t="str">
        <f t="shared" si="269"/>
        <v/>
      </c>
      <c r="CW187" t="str">
        <f t="shared" si="260"/>
        <v/>
      </c>
      <c r="CZ187" s="3">
        <v>184</v>
      </c>
      <c r="DA187" s="3" t="str">
        <f t="shared" si="261"/>
        <v/>
      </c>
      <c r="DB187" s="3" t="str">
        <f t="shared" si="262"/>
        <v/>
      </c>
      <c r="DC187" s="3" t="str">
        <f t="shared" si="263"/>
        <v/>
      </c>
      <c r="DF187" s="3">
        <v>184</v>
      </c>
      <c r="DG187" s="3" t="str">
        <f t="shared" si="264"/>
        <v/>
      </c>
      <c r="DH187" s="3" t="str">
        <f t="shared" si="265"/>
        <v/>
      </c>
      <c r="DI187" s="3" t="str">
        <f t="shared" si="266"/>
        <v/>
      </c>
    </row>
    <row r="188" spans="1:113" x14ac:dyDescent="0.3">
      <c r="A188">
        <f t="shared" si="205"/>
        <v>0</v>
      </c>
      <c r="B188">
        <f t="shared" si="206"/>
        <v>0</v>
      </c>
      <c r="C188">
        <f t="shared" si="207"/>
        <v>0</v>
      </c>
      <c r="D188">
        <f t="shared" si="208"/>
        <v>0</v>
      </c>
      <c r="E188">
        <f t="shared" si="209"/>
        <v>0</v>
      </c>
      <c r="F188">
        <f t="shared" si="210"/>
        <v>0</v>
      </c>
      <c r="G188">
        <f t="shared" si="211"/>
        <v>0</v>
      </c>
      <c r="H188">
        <f t="shared" si="212"/>
        <v>0</v>
      </c>
      <c r="I188">
        <f t="shared" si="213"/>
        <v>0</v>
      </c>
      <c r="J188">
        <f t="shared" si="214"/>
        <v>0</v>
      </c>
      <c r="M188" s="3" t="str">
        <f t="shared" si="215"/>
        <v/>
      </c>
      <c r="N188" s="3" t="str">
        <f t="shared" si="216"/>
        <v/>
      </c>
      <c r="O188" s="3" t="str">
        <f t="shared" si="217"/>
        <v/>
      </c>
      <c r="P188" s="3" t="str">
        <f t="shared" si="218"/>
        <v/>
      </c>
      <c r="Q188" s="3" t="str">
        <f t="shared" si="219"/>
        <v/>
      </c>
      <c r="R188" s="3" t="str">
        <f t="shared" si="220"/>
        <v/>
      </c>
      <c r="S188" s="3" t="str">
        <f t="shared" si="221"/>
        <v/>
      </c>
      <c r="T188" s="3" t="str">
        <f t="shared" si="222"/>
        <v/>
      </c>
      <c r="U188" s="3" t="str">
        <f t="shared" si="223"/>
        <v/>
      </c>
      <c r="V188" s="3" t="str">
        <f t="shared" si="224"/>
        <v/>
      </c>
      <c r="Z188" s="20" t="str">
        <f>Qualifikation!AD189</f>
        <v/>
      </c>
      <c r="AA188" s="21" t="str">
        <f>Qualifikation!AE189</f>
        <v/>
      </c>
      <c r="AB188" s="21" t="str">
        <f>Qualifikation!AF189</f>
        <v/>
      </c>
      <c r="AC188" s="21" t="str">
        <f>Qualifikation!AG189</f>
        <v/>
      </c>
      <c r="AD188" s="27"/>
      <c r="AE188" t="str">
        <f>IFERROR(VLOOKUP(1000,$A188:Z188,26,FALSE),"")</f>
        <v/>
      </c>
      <c r="AF188" s="20" t="str">
        <f t="shared" si="270"/>
        <v/>
      </c>
      <c r="AG188" s="21" t="str">
        <f t="shared" si="225"/>
        <v/>
      </c>
      <c r="AH188" s="21" t="str">
        <f t="shared" si="271"/>
        <v/>
      </c>
      <c r="AI188" s="21" t="str">
        <f t="shared" si="226"/>
        <v/>
      </c>
      <c r="AJ188" s="27"/>
      <c r="AK188" t="str">
        <f>IFERROR(VLOOKUP(1000,$B188:AF188,31,FALSE),"")</f>
        <v/>
      </c>
      <c r="AL188" s="20" t="str">
        <f t="shared" si="272"/>
        <v/>
      </c>
      <c r="AM188" s="21" t="str">
        <f t="shared" si="227"/>
        <v/>
      </c>
      <c r="AN188" s="21" t="str">
        <f t="shared" si="273"/>
        <v/>
      </c>
      <c r="AO188" s="21" t="str">
        <f t="shared" si="228"/>
        <v/>
      </c>
      <c r="AP188" s="27"/>
      <c r="AQ188" t="str">
        <f t="shared" si="229"/>
        <v/>
      </c>
      <c r="AR188" s="20" t="str">
        <f t="shared" si="274"/>
        <v/>
      </c>
      <c r="AS188" s="21" t="str">
        <f t="shared" si="275"/>
        <v/>
      </c>
      <c r="AT188" s="21" t="str">
        <f t="shared" si="276"/>
        <v/>
      </c>
      <c r="AU188" s="21" t="str">
        <f t="shared" si="267"/>
        <v/>
      </c>
      <c r="AV188" s="27"/>
      <c r="AW188" t="str">
        <f t="shared" si="230"/>
        <v/>
      </c>
      <c r="AX188" t="str">
        <f t="shared" si="231"/>
        <v/>
      </c>
      <c r="AY188" t="str">
        <f t="shared" si="232"/>
        <v/>
      </c>
      <c r="AZ188" t="str">
        <f t="shared" si="233"/>
        <v/>
      </c>
      <c r="BA188" t="str">
        <f t="shared" si="268"/>
        <v/>
      </c>
      <c r="BB188" s="28"/>
      <c r="BC188" t="str">
        <f t="shared" si="234"/>
        <v/>
      </c>
      <c r="BD188" s="20" t="str">
        <f t="shared" si="277"/>
        <v/>
      </c>
      <c r="BE188" s="21" t="str">
        <f t="shared" si="235"/>
        <v/>
      </c>
      <c r="BF188" s="21" t="str">
        <f t="shared" si="236"/>
        <v/>
      </c>
      <c r="BG188" s="21" t="str">
        <f t="shared" si="237"/>
        <v/>
      </c>
      <c r="BH188" s="27"/>
      <c r="BI188" t="str">
        <f t="shared" si="238"/>
        <v/>
      </c>
      <c r="BJ188" t="str">
        <f t="shared" si="278"/>
        <v/>
      </c>
      <c r="BK188" t="str">
        <f t="shared" si="239"/>
        <v/>
      </c>
      <c r="BL188" t="str">
        <f t="shared" si="240"/>
        <v/>
      </c>
      <c r="BM188" t="str">
        <f t="shared" si="241"/>
        <v/>
      </c>
      <c r="BN188" s="28"/>
      <c r="BO188" t="str">
        <f t="shared" si="242"/>
        <v/>
      </c>
      <c r="BP188" s="20" t="str">
        <f t="shared" si="279"/>
        <v/>
      </c>
      <c r="BQ188" s="21" t="str">
        <f t="shared" si="243"/>
        <v/>
      </c>
      <c r="BR188" s="21" t="str">
        <f t="shared" si="244"/>
        <v/>
      </c>
      <c r="BS188" s="21" t="str">
        <f t="shared" si="245"/>
        <v/>
      </c>
      <c r="BT188" s="27"/>
      <c r="BU188" t="str">
        <f t="shared" si="246"/>
        <v/>
      </c>
      <c r="BV188" t="str">
        <f t="shared" si="280"/>
        <v/>
      </c>
      <c r="BW188" t="str">
        <f t="shared" si="247"/>
        <v/>
      </c>
      <c r="BX188" t="str">
        <f t="shared" si="248"/>
        <v/>
      </c>
      <c r="BY188" t="str">
        <f t="shared" si="249"/>
        <v/>
      </c>
      <c r="BZ188" s="28"/>
      <c r="CA188" t="str">
        <f t="shared" si="250"/>
        <v/>
      </c>
      <c r="CB188" s="20" t="str">
        <f t="shared" si="251"/>
        <v/>
      </c>
      <c r="CC188" s="21" t="str">
        <f t="shared" si="252"/>
        <v/>
      </c>
      <c r="CD188" s="21" t="str">
        <f t="shared" si="253"/>
        <v/>
      </c>
      <c r="CE188" s="21" t="str">
        <f t="shared" si="254"/>
        <v/>
      </c>
      <c r="CF188" s="27"/>
      <c r="CI188" s="3">
        <v>185</v>
      </c>
      <c r="CJ188" s="3" t="e">
        <f t="shared" si="281"/>
        <v>#NUM!</v>
      </c>
      <c r="CK188" s="3" t="e">
        <f t="shared" si="282"/>
        <v>#NUM!</v>
      </c>
      <c r="CL188" s="3" t="e">
        <f t="shared" si="283"/>
        <v>#NUM!</v>
      </c>
      <c r="CM188" s="3" t="e">
        <f>VLOOKUP(CJ188,Anmeldung!$A$5:$E$204,5,FALSE)</f>
        <v>#NUM!</v>
      </c>
      <c r="CO188" s="63" t="e">
        <f>VLOOKUP(CJ188,Anmeldung!$A$5:$E$204,5,FALSE)</f>
        <v>#NUM!</v>
      </c>
      <c r="CP188" s="3" t="e">
        <f t="shared" si="255"/>
        <v>#NUM!</v>
      </c>
      <c r="CQ188" s="64" t="str">
        <f t="shared" si="256"/>
        <v/>
      </c>
      <c r="CR188" s="65" t="str">
        <f t="shared" si="257"/>
        <v/>
      </c>
      <c r="CS188">
        <f t="shared" si="284"/>
        <v>185</v>
      </c>
      <c r="CT188" t="str">
        <f t="shared" si="258"/>
        <v/>
      </c>
      <c r="CU188" t="str">
        <f t="shared" si="259"/>
        <v/>
      </c>
      <c r="CV188" t="str">
        <f t="shared" si="269"/>
        <v/>
      </c>
      <c r="CW188" t="str">
        <f t="shared" si="260"/>
        <v/>
      </c>
      <c r="CZ188" s="3">
        <v>185</v>
      </c>
      <c r="DA188" s="3" t="str">
        <f t="shared" si="261"/>
        <v/>
      </c>
      <c r="DB188" s="3" t="str">
        <f t="shared" si="262"/>
        <v/>
      </c>
      <c r="DC188" s="3" t="str">
        <f t="shared" si="263"/>
        <v/>
      </c>
      <c r="DF188" s="3">
        <v>185</v>
      </c>
      <c r="DG188" s="3" t="str">
        <f t="shared" si="264"/>
        <v/>
      </c>
      <c r="DH188" s="3" t="str">
        <f t="shared" si="265"/>
        <v/>
      </c>
      <c r="DI188" s="3" t="str">
        <f t="shared" si="266"/>
        <v/>
      </c>
    </row>
    <row r="189" spans="1:113" x14ac:dyDescent="0.3">
      <c r="A189">
        <f t="shared" si="205"/>
        <v>0</v>
      </c>
      <c r="B189">
        <f t="shared" si="206"/>
        <v>0</v>
      </c>
      <c r="C189">
        <f t="shared" si="207"/>
        <v>0</v>
      </c>
      <c r="D189">
        <f t="shared" si="208"/>
        <v>0</v>
      </c>
      <c r="E189">
        <f t="shared" si="209"/>
        <v>0</v>
      </c>
      <c r="F189">
        <f t="shared" si="210"/>
        <v>0</v>
      </c>
      <c r="G189">
        <f t="shared" si="211"/>
        <v>0</v>
      </c>
      <c r="H189">
        <f t="shared" si="212"/>
        <v>0</v>
      </c>
      <c r="I189">
        <f t="shared" si="213"/>
        <v>0</v>
      </c>
      <c r="J189">
        <f t="shared" si="214"/>
        <v>0</v>
      </c>
      <c r="M189" s="3" t="str">
        <f t="shared" si="215"/>
        <v/>
      </c>
      <c r="N189" s="3" t="str">
        <f t="shared" si="216"/>
        <v/>
      </c>
      <c r="O189" s="3" t="str">
        <f t="shared" si="217"/>
        <v/>
      </c>
      <c r="P189" s="3" t="str">
        <f t="shared" si="218"/>
        <v/>
      </c>
      <c r="Q189" s="3" t="str">
        <f t="shared" si="219"/>
        <v/>
      </c>
      <c r="R189" s="3" t="str">
        <f t="shared" si="220"/>
        <v/>
      </c>
      <c r="S189" s="3" t="str">
        <f t="shared" si="221"/>
        <v/>
      </c>
      <c r="T189" s="3" t="str">
        <f t="shared" si="222"/>
        <v/>
      </c>
      <c r="U189" s="3" t="str">
        <f t="shared" si="223"/>
        <v/>
      </c>
      <c r="V189" s="3" t="str">
        <f t="shared" si="224"/>
        <v/>
      </c>
      <c r="Z189" s="20" t="str">
        <f>Qualifikation!AD190</f>
        <v/>
      </c>
      <c r="AA189" s="21" t="str">
        <f>Qualifikation!AE190</f>
        <v/>
      </c>
      <c r="AB189" s="21" t="str">
        <f>Qualifikation!AF190</f>
        <v/>
      </c>
      <c r="AC189" s="21" t="str">
        <f>Qualifikation!AG190</f>
        <v/>
      </c>
      <c r="AD189" s="27"/>
      <c r="AE189" t="str">
        <f>IFERROR(VLOOKUP(1000,$A189:Z189,26,FALSE),"")</f>
        <v/>
      </c>
      <c r="AF189" s="20" t="str">
        <f t="shared" si="270"/>
        <v/>
      </c>
      <c r="AG189" s="21" t="str">
        <f t="shared" si="225"/>
        <v/>
      </c>
      <c r="AH189" s="21" t="str">
        <f t="shared" si="271"/>
        <v/>
      </c>
      <c r="AI189" s="21" t="str">
        <f t="shared" si="226"/>
        <v/>
      </c>
      <c r="AJ189" s="27"/>
      <c r="AK189" t="str">
        <f>IFERROR(VLOOKUP(1000,$B189:AF189,31,FALSE),"")</f>
        <v/>
      </c>
      <c r="AL189" s="20" t="str">
        <f t="shared" si="272"/>
        <v/>
      </c>
      <c r="AM189" s="21" t="str">
        <f t="shared" si="227"/>
        <v/>
      </c>
      <c r="AN189" s="21" t="str">
        <f t="shared" si="273"/>
        <v/>
      </c>
      <c r="AO189" s="21" t="str">
        <f t="shared" si="228"/>
        <v/>
      </c>
      <c r="AP189" s="27"/>
      <c r="AQ189" t="str">
        <f t="shared" si="229"/>
        <v/>
      </c>
      <c r="AR189" s="20" t="str">
        <f t="shared" si="274"/>
        <v/>
      </c>
      <c r="AS189" s="21" t="str">
        <f t="shared" si="275"/>
        <v/>
      </c>
      <c r="AT189" s="21" t="str">
        <f t="shared" si="276"/>
        <v/>
      </c>
      <c r="AU189" s="21" t="str">
        <f t="shared" si="267"/>
        <v/>
      </c>
      <c r="AV189" s="27"/>
      <c r="AW189" t="str">
        <f t="shared" si="230"/>
        <v/>
      </c>
      <c r="AX189" t="str">
        <f t="shared" si="231"/>
        <v/>
      </c>
      <c r="AY189" t="str">
        <f t="shared" si="232"/>
        <v/>
      </c>
      <c r="AZ189" t="str">
        <f t="shared" si="233"/>
        <v/>
      </c>
      <c r="BA189" t="str">
        <f t="shared" si="268"/>
        <v/>
      </c>
      <c r="BB189" s="28"/>
      <c r="BC189" t="str">
        <f t="shared" si="234"/>
        <v/>
      </c>
      <c r="BD189" s="20" t="str">
        <f t="shared" si="277"/>
        <v/>
      </c>
      <c r="BE189" s="21" t="str">
        <f t="shared" si="235"/>
        <v/>
      </c>
      <c r="BF189" s="21" t="str">
        <f t="shared" si="236"/>
        <v/>
      </c>
      <c r="BG189" s="21" t="str">
        <f t="shared" si="237"/>
        <v/>
      </c>
      <c r="BH189" s="27"/>
      <c r="BI189" t="str">
        <f t="shared" si="238"/>
        <v/>
      </c>
      <c r="BJ189" t="str">
        <f t="shared" si="278"/>
        <v/>
      </c>
      <c r="BK189" t="str">
        <f t="shared" si="239"/>
        <v/>
      </c>
      <c r="BL189" t="str">
        <f t="shared" si="240"/>
        <v/>
      </c>
      <c r="BM189" t="str">
        <f t="shared" si="241"/>
        <v/>
      </c>
      <c r="BN189" s="28"/>
      <c r="BO189" t="str">
        <f t="shared" si="242"/>
        <v/>
      </c>
      <c r="BP189" s="20" t="str">
        <f t="shared" si="279"/>
        <v/>
      </c>
      <c r="BQ189" s="21" t="str">
        <f t="shared" si="243"/>
        <v/>
      </c>
      <c r="BR189" s="21" t="str">
        <f t="shared" si="244"/>
        <v/>
      </c>
      <c r="BS189" s="21" t="str">
        <f t="shared" si="245"/>
        <v/>
      </c>
      <c r="BT189" s="27"/>
      <c r="BU189" t="str">
        <f t="shared" si="246"/>
        <v/>
      </c>
      <c r="BV189" t="str">
        <f t="shared" si="280"/>
        <v/>
      </c>
      <c r="BW189" t="str">
        <f t="shared" si="247"/>
        <v/>
      </c>
      <c r="BX189" t="str">
        <f t="shared" si="248"/>
        <v/>
      </c>
      <c r="BY189" t="str">
        <f t="shared" si="249"/>
        <v/>
      </c>
      <c r="BZ189" s="28"/>
      <c r="CA189" t="str">
        <f t="shared" si="250"/>
        <v/>
      </c>
      <c r="CB189" s="20" t="str">
        <f t="shared" si="251"/>
        <v/>
      </c>
      <c r="CC189" s="21" t="str">
        <f t="shared" si="252"/>
        <v/>
      </c>
      <c r="CD189" s="21" t="str">
        <f t="shared" si="253"/>
        <v/>
      </c>
      <c r="CE189" s="21" t="str">
        <f t="shared" si="254"/>
        <v/>
      </c>
      <c r="CF189" s="27"/>
      <c r="CI189" s="3">
        <v>186</v>
      </c>
      <c r="CJ189" s="3" t="e">
        <f t="shared" si="281"/>
        <v>#NUM!</v>
      </c>
      <c r="CK189" s="3" t="e">
        <f t="shared" si="282"/>
        <v>#NUM!</v>
      </c>
      <c r="CL189" s="3" t="e">
        <f t="shared" si="283"/>
        <v>#NUM!</v>
      </c>
      <c r="CM189" s="3" t="e">
        <f>VLOOKUP(CJ189,Anmeldung!$A$5:$E$204,5,FALSE)</f>
        <v>#NUM!</v>
      </c>
      <c r="CO189" s="63" t="e">
        <f>VLOOKUP(CJ189,Anmeldung!$A$5:$E$204,5,FALSE)</f>
        <v>#NUM!</v>
      </c>
      <c r="CP189" s="3" t="e">
        <f t="shared" si="255"/>
        <v>#NUM!</v>
      </c>
      <c r="CQ189" s="64" t="str">
        <f t="shared" si="256"/>
        <v/>
      </c>
      <c r="CR189" s="65" t="str">
        <f t="shared" si="257"/>
        <v/>
      </c>
      <c r="CS189">
        <f t="shared" si="284"/>
        <v>186</v>
      </c>
      <c r="CT189" t="str">
        <f t="shared" si="258"/>
        <v/>
      </c>
      <c r="CU189" t="str">
        <f t="shared" si="259"/>
        <v/>
      </c>
      <c r="CV189" t="str">
        <f t="shared" si="269"/>
        <v/>
      </c>
      <c r="CW189" t="str">
        <f t="shared" si="260"/>
        <v/>
      </c>
      <c r="CZ189" s="3">
        <v>186</v>
      </c>
      <c r="DA189" s="3" t="str">
        <f t="shared" si="261"/>
        <v/>
      </c>
      <c r="DB189" s="3" t="str">
        <f t="shared" si="262"/>
        <v/>
      </c>
      <c r="DC189" s="3" t="str">
        <f t="shared" si="263"/>
        <v/>
      </c>
      <c r="DF189" s="3">
        <v>186</v>
      </c>
      <c r="DG189" s="3" t="str">
        <f t="shared" si="264"/>
        <v/>
      </c>
      <c r="DH189" s="3" t="str">
        <f t="shared" si="265"/>
        <v/>
      </c>
      <c r="DI189" s="3" t="str">
        <f t="shared" si="266"/>
        <v/>
      </c>
    </row>
    <row r="190" spans="1:113" x14ac:dyDescent="0.3">
      <c r="A190">
        <f t="shared" si="205"/>
        <v>0</v>
      </c>
      <c r="B190">
        <f t="shared" si="206"/>
        <v>0</v>
      </c>
      <c r="C190">
        <f t="shared" si="207"/>
        <v>0</v>
      </c>
      <c r="D190">
        <f t="shared" si="208"/>
        <v>0</v>
      </c>
      <c r="E190">
        <f t="shared" si="209"/>
        <v>0</v>
      </c>
      <c r="F190">
        <f t="shared" si="210"/>
        <v>0</v>
      </c>
      <c r="G190">
        <f t="shared" si="211"/>
        <v>0</v>
      </c>
      <c r="H190">
        <f t="shared" si="212"/>
        <v>0</v>
      </c>
      <c r="I190">
        <f t="shared" si="213"/>
        <v>0</v>
      </c>
      <c r="J190">
        <f t="shared" si="214"/>
        <v>0</v>
      </c>
      <c r="M190" s="3" t="str">
        <f t="shared" si="215"/>
        <v/>
      </c>
      <c r="N190" s="3" t="str">
        <f t="shared" si="216"/>
        <v/>
      </c>
      <c r="O190" s="3" t="str">
        <f t="shared" si="217"/>
        <v/>
      </c>
      <c r="P190" s="3" t="str">
        <f t="shared" si="218"/>
        <v/>
      </c>
      <c r="Q190" s="3" t="str">
        <f t="shared" si="219"/>
        <v/>
      </c>
      <c r="R190" s="3" t="str">
        <f t="shared" si="220"/>
        <v/>
      </c>
      <c r="S190" s="3" t="str">
        <f t="shared" si="221"/>
        <v/>
      </c>
      <c r="T190" s="3" t="str">
        <f t="shared" si="222"/>
        <v/>
      </c>
      <c r="U190" s="3" t="str">
        <f t="shared" si="223"/>
        <v/>
      </c>
      <c r="V190" s="3" t="str">
        <f t="shared" si="224"/>
        <v/>
      </c>
      <c r="Z190" s="20" t="str">
        <f>Qualifikation!AD191</f>
        <v/>
      </c>
      <c r="AA190" s="21" t="str">
        <f>Qualifikation!AE191</f>
        <v/>
      </c>
      <c r="AB190" s="21" t="str">
        <f>Qualifikation!AF191</f>
        <v/>
      </c>
      <c r="AC190" s="21" t="str">
        <f>Qualifikation!AG191</f>
        <v/>
      </c>
      <c r="AD190" s="27"/>
      <c r="AE190" t="str">
        <f>IFERROR(VLOOKUP(1000,$A190:Z190,26,FALSE),"")</f>
        <v/>
      </c>
      <c r="AF190" s="20" t="str">
        <f t="shared" si="270"/>
        <v/>
      </c>
      <c r="AG190" s="21" t="str">
        <f t="shared" si="225"/>
        <v/>
      </c>
      <c r="AH190" s="21" t="str">
        <f t="shared" si="271"/>
        <v/>
      </c>
      <c r="AI190" s="21" t="str">
        <f t="shared" si="226"/>
        <v/>
      </c>
      <c r="AJ190" s="27"/>
      <c r="AK190" t="str">
        <f>IFERROR(VLOOKUP(1000,$B190:AF190,31,FALSE),"")</f>
        <v/>
      </c>
      <c r="AL190" s="20" t="str">
        <f t="shared" si="272"/>
        <v/>
      </c>
      <c r="AM190" s="21" t="str">
        <f t="shared" si="227"/>
        <v/>
      </c>
      <c r="AN190" s="21" t="str">
        <f t="shared" si="273"/>
        <v/>
      </c>
      <c r="AO190" s="21" t="str">
        <f t="shared" si="228"/>
        <v/>
      </c>
      <c r="AP190" s="27"/>
      <c r="AQ190" t="str">
        <f t="shared" si="229"/>
        <v/>
      </c>
      <c r="AR190" s="20" t="str">
        <f t="shared" si="274"/>
        <v/>
      </c>
      <c r="AS190" s="21" t="str">
        <f t="shared" si="275"/>
        <v/>
      </c>
      <c r="AT190" s="21" t="str">
        <f t="shared" si="276"/>
        <v/>
      </c>
      <c r="AU190" s="21" t="str">
        <f t="shared" si="267"/>
        <v/>
      </c>
      <c r="AV190" s="27"/>
      <c r="AW190" t="str">
        <f t="shared" si="230"/>
        <v/>
      </c>
      <c r="AX190" t="str">
        <f t="shared" si="231"/>
        <v/>
      </c>
      <c r="AY190" t="str">
        <f t="shared" si="232"/>
        <v/>
      </c>
      <c r="AZ190" t="str">
        <f t="shared" si="233"/>
        <v/>
      </c>
      <c r="BA190" t="str">
        <f t="shared" si="268"/>
        <v/>
      </c>
      <c r="BB190" s="28"/>
      <c r="BC190" t="str">
        <f t="shared" si="234"/>
        <v/>
      </c>
      <c r="BD190" s="20" t="str">
        <f t="shared" si="277"/>
        <v/>
      </c>
      <c r="BE190" s="21" t="str">
        <f t="shared" si="235"/>
        <v/>
      </c>
      <c r="BF190" s="21" t="str">
        <f t="shared" si="236"/>
        <v/>
      </c>
      <c r="BG190" s="21" t="str">
        <f t="shared" si="237"/>
        <v/>
      </c>
      <c r="BH190" s="27"/>
      <c r="BI190" t="str">
        <f t="shared" si="238"/>
        <v/>
      </c>
      <c r="BJ190" t="str">
        <f t="shared" si="278"/>
        <v/>
      </c>
      <c r="BK190" t="str">
        <f t="shared" si="239"/>
        <v/>
      </c>
      <c r="BL190" t="str">
        <f t="shared" si="240"/>
        <v/>
      </c>
      <c r="BM190" t="str">
        <f t="shared" si="241"/>
        <v/>
      </c>
      <c r="BN190" s="28"/>
      <c r="BO190" t="str">
        <f t="shared" si="242"/>
        <v/>
      </c>
      <c r="BP190" s="20" t="str">
        <f t="shared" si="279"/>
        <v/>
      </c>
      <c r="BQ190" s="21" t="str">
        <f t="shared" si="243"/>
        <v/>
      </c>
      <c r="BR190" s="21" t="str">
        <f t="shared" si="244"/>
        <v/>
      </c>
      <c r="BS190" s="21" t="str">
        <f t="shared" si="245"/>
        <v/>
      </c>
      <c r="BT190" s="27"/>
      <c r="BU190" t="str">
        <f t="shared" si="246"/>
        <v/>
      </c>
      <c r="BV190" t="str">
        <f t="shared" si="280"/>
        <v/>
      </c>
      <c r="BW190" t="str">
        <f t="shared" si="247"/>
        <v/>
      </c>
      <c r="BX190" t="str">
        <f t="shared" si="248"/>
        <v/>
      </c>
      <c r="BY190" t="str">
        <f t="shared" si="249"/>
        <v/>
      </c>
      <c r="BZ190" s="28"/>
      <c r="CA190" t="str">
        <f t="shared" si="250"/>
        <v/>
      </c>
      <c r="CB190" s="20" t="str">
        <f t="shared" si="251"/>
        <v/>
      </c>
      <c r="CC190" s="21" t="str">
        <f t="shared" si="252"/>
        <v/>
      </c>
      <c r="CD190" s="21" t="str">
        <f t="shared" si="253"/>
        <v/>
      </c>
      <c r="CE190" s="21" t="str">
        <f t="shared" si="254"/>
        <v/>
      </c>
      <c r="CF190" s="27"/>
      <c r="CI190" s="3">
        <v>187</v>
      </c>
      <c r="CJ190" s="3" t="e">
        <f t="shared" si="281"/>
        <v>#NUM!</v>
      </c>
      <c r="CK190" s="3" t="e">
        <f t="shared" si="282"/>
        <v>#NUM!</v>
      </c>
      <c r="CL190" s="3" t="e">
        <f t="shared" si="283"/>
        <v>#NUM!</v>
      </c>
      <c r="CM190" s="3" t="e">
        <f>VLOOKUP(CJ190,Anmeldung!$A$5:$E$204,5,FALSE)</f>
        <v>#NUM!</v>
      </c>
      <c r="CO190" s="63" t="e">
        <f>VLOOKUP(CJ190,Anmeldung!$A$5:$E$204,5,FALSE)</f>
        <v>#NUM!</v>
      </c>
      <c r="CP190" s="3" t="e">
        <f t="shared" si="255"/>
        <v>#NUM!</v>
      </c>
      <c r="CQ190" s="64" t="str">
        <f t="shared" si="256"/>
        <v/>
      </c>
      <c r="CR190" s="65" t="str">
        <f t="shared" si="257"/>
        <v/>
      </c>
      <c r="CS190">
        <f t="shared" si="284"/>
        <v>187</v>
      </c>
      <c r="CT190" t="str">
        <f t="shared" si="258"/>
        <v/>
      </c>
      <c r="CU190" t="str">
        <f t="shared" si="259"/>
        <v/>
      </c>
      <c r="CV190" t="str">
        <f t="shared" si="269"/>
        <v/>
      </c>
      <c r="CW190" t="str">
        <f t="shared" si="260"/>
        <v/>
      </c>
      <c r="CZ190" s="3">
        <v>187</v>
      </c>
      <c r="DA190" s="3" t="str">
        <f t="shared" si="261"/>
        <v/>
      </c>
      <c r="DB190" s="3" t="str">
        <f t="shared" si="262"/>
        <v/>
      </c>
      <c r="DC190" s="3" t="str">
        <f t="shared" si="263"/>
        <v/>
      </c>
      <c r="DF190" s="3">
        <v>187</v>
      </c>
      <c r="DG190" s="3" t="str">
        <f t="shared" si="264"/>
        <v/>
      </c>
      <c r="DH190" s="3" t="str">
        <f t="shared" si="265"/>
        <v/>
      </c>
      <c r="DI190" s="3" t="str">
        <f t="shared" si="266"/>
        <v/>
      </c>
    </row>
    <row r="191" spans="1:113" x14ac:dyDescent="0.3">
      <c r="A191">
        <f t="shared" si="205"/>
        <v>0</v>
      </c>
      <c r="B191">
        <f t="shared" si="206"/>
        <v>0</v>
      </c>
      <c r="C191">
        <f t="shared" si="207"/>
        <v>0</v>
      </c>
      <c r="D191">
        <f t="shared" si="208"/>
        <v>0</v>
      </c>
      <c r="E191">
        <f t="shared" si="209"/>
        <v>0</v>
      </c>
      <c r="F191">
        <f t="shared" si="210"/>
        <v>0</v>
      </c>
      <c r="G191">
        <f t="shared" si="211"/>
        <v>0</v>
      </c>
      <c r="H191">
        <f t="shared" si="212"/>
        <v>0</v>
      </c>
      <c r="I191">
        <f t="shared" si="213"/>
        <v>0</v>
      </c>
      <c r="J191">
        <f t="shared" si="214"/>
        <v>0</v>
      </c>
      <c r="M191" s="3" t="str">
        <f t="shared" si="215"/>
        <v/>
      </c>
      <c r="N191" s="3" t="str">
        <f t="shared" si="216"/>
        <v/>
      </c>
      <c r="O191" s="3" t="str">
        <f t="shared" si="217"/>
        <v/>
      </c>
      <c r="P191" s="3" t="str">
        <f t="shared" si="218"/>
        <v/>
      </c>
      <c r="Q191" s="3" t="str">
        <f t="shared" si="219"/>
        <v/>
      </c>
      <c r="R191" s="3" t="str">
        <f t="shared" si="220"/>
        <v/>
      </c>
      <c r="S191" s="3" t="str">
        <f t="shared" si="221"/>
        <v/>
      </c>
      <c r="T191" s="3" t="str">
        <f t="shared" si="222"/>
        <v/>
      </c>
      <c r="U191" s="3" t="str">
        <f t="shared" si="223"/>
        <v/>
      </c>
      <c r="V191" s="3" t="str">
        <f t="shared" si="224"/>
        <v/>
      </c>
      <c r="Z191" s="20" t="str">
        <f>Qualifikation!AD192</f>
        <v/>
      </c>
      <c r="AA191" s="21" t="str">
        <f>Qualifikation!AE192</f>
        <v/>
      </c>
      <c r="AB191" s="21" t="str">
        <f>Qualifikation!AF192</f>
        <v/>
      </c>
      <c r="AC191" s="21" t="str">
        <f>Qualifikation!AG192</f>
        <v/>
      </c>
      <c r="AD191" s="27"/>
      <c r="AE191" t="str">
        <f>IFERROR(VLOOKUP(1000,$A191:Z191,26,FALSE),"")</f>
        <v/>
      </c>
      <c r="AF191" s="20" t="str">
        <f t="shared" si="270"/>
        <v/>
      </c>
      <c r="AG191" s="21" t="str">
        <f t="shared" si="225"/>
        <v/>
      </c>
      <c r="AH191" s="21" t="str">
        <f t="shared" si="271"/>
        <v/>
      </c>
      <c r="AI191" s="21" t="str">
        <f t="shared" si="226"/>
        <v/>
      </c>
      <c r="AJ191" s="27"/>
      <c r="AK191" t="str">
        <f>IFERROR(VLOOKUP(1000,$B191:AF191,31,FALSE),"")</f>
        <v/>
      </c>
      <c r="AL191" s="20" t="str">
        <f t="shared" si="272"/>
        <v/>
      </c>
      <c r="AM191" s="21" t="str">
        <f t="shared" si="227"/>
        <v/>
      </c>
      <c r="AN191" s="21" t="str">
        <f t="shared" si="273"/>
        <v/>
      </c>
      <c r="AO191" s="21" t="str">
        <f t="shared" si="228"/>
        <v/>
      </c>
      <c r="AP191" s="27"/>
      <c r="AQ191" t="str">
        <f t="shared" si="229"/>
        <v/>
      </c>
      <c r="AR191" s="20" t="str">
        <f t="shared" si="274"/>
        <v/>
      </c>
      <c r="AS191" s="21" t="str">
        <f t="shared" si="275"/>
        <v/>
      </c>
      <c r="AT191" s="21" t="str">
        <f t="shared" si="276"/>
        <v/>
      </c>
      <c r="AU191" s="21" t="str">
        <f t="shared" si="267"/>
        <v/>
      </c>
      <c r="AV191" s="27"/>
      <c r="AW191" t="str">
        <f t="shared" si="230"/>
        <v/>
      </c>
      <c r="AX191" t="str">
        <f t="shared" si="231"/>
        <v/>
      </c>
      <c r="AY191" t="str">
        <f t="shared" si="232"/>
        <v/>
      </c>
      <c r="AZ191" t="str">
        <f t="shared" si="233"/>
        <v/>
      </c>
      <c r="BA191" t="str">
        <f t="shared" si="268"/>
        <v/>
      </c>
      <c r="BB191" s="28"/>
      <c r="BC191" t="str">
        <f t="shared" si="234"/>
        <v/>
      </c>
      <c r="BD191" s="20" t="str">
        <f t="shared" si="277"/>
        <v/>
      </c>
      <c r="BE191" s="21" t="str">
        <f t="shared" si="235"/>
        <v/>
      </c>
      <c r="BF191" s="21" t="str">
        <f t="shared" si="236"/>
        <v/>
      </c>
      <c r="BG191" s="21" t="str">
        <f t="shared" si="237"/>
        <v/>
      </c>
      <c r="BH191" s="27"/>
      <c r="BI191" t="str">
        <f t="shared" si="238"/>
        <v/>
      </c>
      <c r="BJ191" t="str">
        <f t="shared" si="278"/>
        <v/>
      </c>
      <c r="BK191" t="str">
        <f t="shared" si="239"/>
        <v/>
      </c>
      <c r="BL191" t="str">
        <f t="shared" si="240"/>
        <v/>
      </c>
      <c r="BM191" t="str">
        <f t="shared" si="241"/>
        <v/>
      </c>
      <c r="BN191" s="28"/>
      <c r="BO191" t="str">
        <f t="shared" si="242"/>
        <v/>
      </c>
      <c r="BP191" s="20" t="str">
        <f t="shared" si="279"/>
        <v/>
      </c>
      <c r="BQ191" s="21" t="str">
        <f t="shared" si="243"/>
        <v/>
      </c>
      <c r="BR191" s="21" t="str">
        <f t="shared" si="244"/>
        <v/>
      </c>
      <c r="BS191" s="21" t="str">
        <f t="shared" si="245"/>
        <v/>
      </c>
      <c r="BT191" s="27"/>
      <c r="BU191" t="str">
        <f t="shared" si="246"/>
        <v/>
      </c>
      <c r="BV191" t="str">
        <f t="shared" si="280"/>
        <v/>
      </c>
      <c r="BW191" t="str">
        <f t="shared" si="247"/>
        <v/>
      </c>
      <c r="BX191" t="str">
        <f t="shared" si="248"/>
        <v/>
      </c>
      <c r="BY191" t="str">
        <f t="shared" si="249"/>
        <v/>
      </c>
      <c r="BZ191" s="28"/>
      <c r="CA191" t="str">
        <f t="shared" si="250"/>
        <v/>
      </c>
      <c r="CB191" s="20" t="str">
        <f t="shared" si="251"/>
        <v/>
      </c>
      <c r="CC191" s="21" t="str">
        <f t="shared" si="252"/>
        <v/>
      </c>
      <c r="CD191" s="21" t="str">
        <f t="shared" si="253"/>
        <v/>
      </c>
      <c r="CE191" s="21" t="str">
        <f t="shared" si="254"/>
        <v/>
      </c>
      <c r="CF191" s="27"/>
      <c r="CI191" s="3">
        <v>188</v>
      </c>
      <c r="CJ191" s="3" t="e">
        <f t="shared" si="281"/>
        <v>#NUM!</v>
      </c>
      <c r="CK191" s="3" t="e">
        <f t="shared" si="282"/>
        <v>#NUM!</v>
      </c>
      <c r="CL191" s="3" t="e">
        <f t="shared" si="283"/>
        <v>#NUM!</v>
      </c>
      <c r="CM191" s="3" t="e">
        <f>VLOOKUP(CJ191,Anmeldung!$A$5:$E$204,5,FALSE)</f>
        <v>#NUM!</v>
      </c>
      <c r="CO191" s="63" t="e">
        <f>VLOOKUP(CJ191,Anmeldung!$A$5:$E$204,5,FALSE)</f>
        <v>#NUM!</v>
      </c>
      <c r="CP191" s="3" t="e">
        <f t="shared" si="255"/>
        <v>#NUM!</v>
      </c>
      <c r="CQ191" s="64" t="str">
        <f t="shared" si="256"/>
        <v/>
      </c>
      <c r="CR191" s="65" t="str">
        <f t="shared" si="257"/>
        <v/>
      </c>
      <c r="CS191">
        <f t="shared" si="284"/>
        <v>188</v>
      </c>
      <c r="CT191" t="str">
        <f t="shared" si="258"/>
        <v/>
      </c>
      <c r="CU191" t="str">
        <f t="shared" si="259"/>
        <v/>
      </c>
      <c r="CV191" t="str">
        <f t="shared" si="269"/>
        <v/>
      </c>
      <c r="CW191" t="str">
        <f t="shared" si="260"/>
        <v/>
      </c>
      <c r="CZ191" s="3">
        <v>188</v>
      </c>
      <c r="DA191" s="3" t="str">
        <f t="shared" si="261"/>
        <v/>
      </c>
      <c r="DB191" s="3" t="str">
        <f t="shared" si="262"/>
        <v/>
      </c>
      <c r="DC191" s="3" t="str">
        <f t="shared" si="263"/>
        <v/>
      </c>
      <c r="DF191" s="3">
        <v>188</v>
      </c>
      <c r="DG191" s="3" t="str">
        <f t="shared" si="264"/>
        <v/>
      </c>
      <c r="DH191" s="3" t="str">
        <f t="shared" si="265"/>
        <v/>
      </c>
      <c r="DI191" s="3" t="str">
        <f t="shared" si="266"/>
        <v/>
      </c>
    </row>
    <row r="192" spans="1:113" x14ac:dyDescent="0.3">
      <c r="A192">
        <f t="shared" si="205"/>
        <v>0</v>
      </c>
      <c r="B192">
        <f t="shared" si="206"/>
        <v>0</v>
      </c>
      <c r="C192">
        <f t="shared" si="207"/>
        <v>0</v>
      </c>
      <c r="D192">
        <f t="shared" si="208"/>
        <v>0</v>
      </c>
      <c r="E192">
        <f t="shared" si="209"/>
        <v>0</v>
      </c>
      <c r="F192">
        <f t="shared" si="210"/>
        <v>0</v>
      </c>
      <c r="G192">
        <f t="shared" si="211"/>
        <v>0</v>
      </c>
      <c r="H192">
        <f t="shared" si="212"/>
        <v>0</v>
      </c>
      <c r="I192">
        <f t="shared" si="213"/>
        <v>0</v>
      </c>
      <c r="J192">
        <f t="shared" si="214"/>
        <v>0</v>
      </c>
      <c r="M192" s="3" t="str">
        <f t="shared" si="215"/>
        <v/>
      </c>
      <c r="N192" s="3" t="str">
        <f t="shared" si="216"/>
        <v/>
      </c>
      <c r="O192" s="3" t="str">
        <f t="shared" si="217"/>
        <v/>
      </c>
      <c r="P192" s="3" t="str">
        <f t="shared" si="218"/>
        <v/>
      </c>
      <c r="Q192" s="3" t="str">
        <f t="shared" si="219"/>
        <v/>
      </c>
      <c r="R192" s="3" t="str">
        <f t="shared" si="220"/>
        <v/>
      </c>
      <c r="S192" s="3" t="str">
        <f t="shared" si="221"/>
        <v/>
      </c>
      <c r="T192" s="3" t="str">
        <f t="shared" si="222"/>
        <v/>
      </c>
      <c r="U192" s="3" t="str">
        <f t="shared" si="223"/>
        <v/>
      </c>
      <c r="V192" s="3" t="str">
        <f t="shared" si="224"/>
        <v/>
      </c>
      <c r="Z192" s="20" t="str">
        <f>Qualifikation!AD193</f>
        <v/>
      </c>
      <c r="AA192" s="21" t="str">
        <f>Qualifikation!AE193</f>
        <v/>
      </c>
      <c r="AB192" s="21" t="str">
        <f>Qualifikation!AF193</f>
        <v/>
      </c>
      <c r="AC192" s="21" t="str">
        <f>Qualifikation!AG193</f>
        <v/>
      </c>
      <c r="AD192" s="27"/>
      <c r="AE192" t="str">
        <f>IFERROR(VLOOKUP(1000,$A192:Z192,26,FALSE),"")</f>
        <v/>
      </c>
      <c r="AF192" s="20" t="str">
        <f t="shared" si="270"/>
        <v/>
      </c>
      <c r="AG192" s="21" t="str">
        <f t="shared" si="225"/>
        <v/>
      </c>
      <c r="AH192" s="21" t="str">
        <f t="shared" si="271"/>
        <v/>
      </c>
      <c r="AI192" s="21" t="str">
        <f t="shared" si="226"/>
        <v/>
      </c>
      <c r="AJ192" s="27"/>
      <c r="AK192" t="str">
        <f>IFERROR(VLOOKUP(1000,$B192:AF192,31,FALSE),"")</f>
        <v/>
      </c>
      <c r="AL192" s="20" t="str">
        <f t="shared" si="272"/>
        <v/>
      </c>
      <c r="AM192" s="21" t="str">
        <f t="shared" si="227"/>
        <v/>
      </c>
      <c r="AN192" s="21" t="str">
        <f t="shared" si="273"/>
        <v/>
      </c>
      <c r="AO192" s="21" t="str">
        <f t="shared" si="228"/>
        <v/>
      </c>
      <c r="AP192" s="27"/>
      <c r="AQ192" t="str">
        <f t="shared" si="229"/>
        <v/>
      </c>
      <c r="AR192" s="20" t="str">
        <f t="shared" si="274"/>
        <v/>
      </c>
      <c r="AS192" s="21" t="str">
        <f t="shared" si="275"/>
        <v/>
      </c>
      <c r="AT192" s="21" t="str">
        <f t="shared" si="276"/>
        <v/>
      </c>
      <c r="AU192" s="21" t="str">
        <f t="shared" si="267"/>
        <v/>
      </c>
      <c r="AV192" s="27"/>
      <c r="AW192" t="str">
        <f t="shared" si="230"/>
        <v/>
      </c>
      <c r="AX192" t="str">
        <f t="shared" si="231"/>
        <v/>
      </c>
      <c r="AY192" t="str">
        <f t="shared" si="232"/>
        <v/>
      </c>
      <c r="AZ192" t="str">
        <f t="shared" si="233"/>
        <v/>
      </c>
      <c r="BA192" t="str">
        <f t="shared" si="268"/>
        <v/>
      </c>
      <c r="BB192" s="28"/>
      <c r="BC192" t="str">
        <f t="shared" si="234"/>
        <v/>
      </c>
      <c r="BD192" s="20" t="str">
        <f t="shared" si="277"/>
        <v/>
      </c>
      <c r="BE192" s="21" t="str">
        <f t="shared" si="235"/>
        <v/>
      </c>
      <c r="BF192" s="21" t="str">
        <f t="shared" si="236"/>
        <v/>
      </c>
      <c r="BG192" s="21" t="str">
        <f t="shared" si="237"/>
        <v/>
      </c>
      <c r="BH192" s="27"/>
      <c r="BI192" t="str">
        <f t="shared" si="238"/>
        <v/>
      </c>
      <c r="BJ192" t="str">
        <f t="shared" si="278"/>
        <v/>
      </c>
      <c r="BK192" t="str">
        <f t="shared" si="239"/>
        <v/>
      </c>
      <c r="BL192" t="str">
        <f t="shared" si="240"/>
        <v/>
      </c>
      <c r="BM192" t="str">
        <f t="shared" si="241"/>
        <v/>
      </c>
      <c r="BN192" s="28"/>
      <c r="BO192" t="str">
        <f t="shared" si="242"/>
        <v/>
      </c>
      <c r="BP192" s="20" t="str">
        <f t="shared" si="279"/>
        <v/>
      </c>
      <c r="BQ192" s="21" t="str">
        <f t="shared" si="243"/>
        <v/>
      </c>
      <c r="BR192" s="21" t="str">
        <f t="shared" si="244"/>
        <v/>
      </c>
      <c r="BS192" s="21" t="str">
        <f t="shared" si="245"/>
        <v/>
      </c>
      <c r="BT192" s="27"/>
      <c r="BU192" t="str">
        <f t="shared" si="246"/>
        <v/>
      </c>
      <c r="BV192" t="str">
        <f t="shared" si="280"/>
        <v/>
      </c>
      <c r="BW192" t="str">
        <f t="shared" si="247"/>
        <v/>
      </c>
      <c r="BX192" t="str">
        <f t="shared" si="248"/>
        <v/>
      </c>
      <c r="BY192" t="str">
        <f t="shared" si="249"/>
        <v/>
      </c>
      <c r="BZ192" s="28"/>
      <c r="CA192" t="str">
        <f t="shared" si="250"/>
        <v/>
      </c>
      <c r="CB192" s="20" t="str">
        <f t="shared" si="251"/>
        <v/>
      </c>
      <c r="CC192" s="21" t="str">
        <f t="shared" si="252"/>
        <v/>
      </c>
      <c r="CD192" s="21" t="str">
        <f t="shared" si="253"/>
        <v/>
      </c>
      <c r="CE192" s="21" t="str">
        <f t="shared" si="254"/>
        <v/>
      </c>
      <c r="CF192" s="27"/>
      <c r="CI192" s="3">
        <v>189</v>
      </c>
      <c r="CJ192" s="3" t="e">
        <f t="shared" si="281"/>
        <v>#NUM!</v>
      </c>
      <c r="CK192" s="3" t="e">
        <f t="shared" si="282"/>
        <v>#NUM!</v>
      </c>
      <c r="CL192" s="3" t="e">
        <f t="shared" si="283"/>
        <v>#NUM!</v>
      </c>
      <c r="CM192" s="3" t="e">
        <f>VLOOKUP(CJ192,Anmeldung!$A$5:$E$204,5,FALSE)</f>
        <v>#NUM!</v>
      </c>
      <c r="CO192" s="63" t="e">
        <f>VLOOKUP(CJ192,Anmeldung!$A$5:$E$204,5,FALSE)</f>
        <v>#NUM!</v>
      </c>
      <c r="CP192" s="3" t="e">
        <f t="shared" si="255"/>
        <v>#NUM!</v>
      </c>
      <c r="CQ192" s="64" t="str">
        <f t="shared" si="256"/>
        <v/>
      </c>
      <c r="CR192" s="65" t="str">
        <f t="shared" si="257"/>
        <v/>
      </c>
      <c r="CS192">
        <f t="shared" si="284"/>
        <v>189</v>
      </c>
      <c r="CT192" t="str">
        <f t="shared" si="258"/>
        <v/>
      </c>
      <c r="CU192" t="str">
        <f t="shared" si="259"/>
        <v/>
      </c>
      <c r="CV192" t="str">
        <f t="shared" si="269"/>
        <v/>
      </c>
      <c r="CW192" t="str">
        <f t="shared" si="260"/>
        <v/>
      </c>
      <c r="CZ192" s="3">
        <v>189</v>
      </c>
      <c r="DA192" s="3" t="str">
        <f t="shared" si="261"/>
        <v/>
      </c>
      <c r="DB192" s="3" t="str">
        <f t="shared" si="262"/>
        <v/>
      </c>
      <c r="DC192" s="3" t="str">
        <f t="shared" si="263"/>
        <v/>
      </c>
      <c r="DF192" s="3">
        <v>189</v>
      </c>
      <c r="DG192" s="3" t="str">
        <f t="shared" si="264"/>
        <v/>
      </c>
      <c r="DH192" s="3" t="str">
        <f t="shared" si="265"/>
        <v/>
      </c>
      <c r="DI192" s="3" t="str">
        <f t="shared" si="266"/>
        <v/>
      </c>
    </row>
    <row r="193" spans="1:113" x14ac:dyDescent="0.3">
      <c r="A193">
        <f t="shared" si="205"/>
        <v>0</v>
      </c>
      <c r="B193">
        <f t="shared" si="206"/>
        <v>0</v>
      </c>
      <c r="C193">
        <f t="shared" si="207"/>
        <v>0</v>
      </c>
      <c r="D193">
        <f t="shared" si="208"/>
        <v>0</v>
      </c>
      <c r="E193">
        <f t="shared" si="209"/>
        <v>0</v>
      </c>
      <c r="F193">
        <f t="shared" si="210"/>
        <v>0</v>
      </c>
      <c r="G193">
        <f t="shared" si="211"/>
        <v>0</v>
      </c>
      <c r="H193">
        <f t="shared" si="212"/>
        <v>0</v>
      </c>
      <c r="I193">
        <f t="shared" si="213"/>
        <v>0</v>
      </c>
      <c r="J193">
        <f t="shared" si="214"/>
        <v>0</v>
      </c>
      <c r="M193" s="3" t="str">
        <f t="shared" si="215"/>
        <v/>
      </c>
      <c r="N193" s="3" t="str">
        <f t="shared" si="216"/>
        <v/>
      </c>
      <c r="O193" s="3" t="str">
        <f t="shared" si="217"/>
        <v/>
      </c>
      <c r="P193" s="3" t="str">
        <f t="shared" si="218"/>
        <v/>
      </c>
      <c r="Q193" s="3" t="str">
        <f t="shared" si="219"/>
        <v/>
      </c>
      <c r="R193" s="3" t="str">
        <f t="shared" si="220"/>
        <v/>
      </c>
      <c r="S193" s="3" t="str">
        <f t="shared" si="221"/>
        <v/>
      </c>
      <c r="T193" s="3" t="str">
        <f t="shared" si="222"/>
        <v/>
      </c>
      <c r="U193" s="3" t="str">
        <f t="shared" si="223"/>
        <v/>
      </c>
      <c r="V193" s="3" t="str">
        <f t="shared" si="224"/>
        <v/>
      </c>
      <c r="Z193" s="20" t="str">
        <f>Qualifikation!AD194</f>
        <v/>
      </c>
      <c r="AA193" s="21" t="str">
        <f>Qualifikation!AE194</f>
        <v/>
      </c>
      <c r="AB193" s="21" t="str">
        <f>Qualifikation!AF194</f>
        <v/>
      </c>
      <c r="AC193" s="21" t="str">
        <f>Qualifikation!AG194</f>
        <v/>
      </c>
      <c r="AD193" s="27"/>
      <c r="AE193" t="str">
        <f>IFERROR(VLOOKUP(1000,$A193:Z193,26,FALSE),"")</f>
        <v/>
      </c>
      <c r="AF193" s="20" t="str">
        <f t="shared" si="270"/>
        <v/>
      </c>
      <c r="AG193" s="21" t="str">
        <f t="shared" si="225"/>
        <v/>
      </c>
      <c r="AH193" s="21" t="str">
        <f t="shared" si="271"/>
        <v/>
      </c>
      <c r="AI193" s="21" t="str">
        <f t="shared" si="226"/>
        <v/>
      </c>
      <c r="AJ193" s="27"/>
      <c r="AK193" t="str">
        <f>IFERROR(VLOOKUP(1000,$B193:AF193,31,FALSE),"")</f>
        <v/>
      </c>
      <c r="AL193" s="20" t="str">
        <f t="shared" si="272"/>
        <v/>
      </c>
      <c r="AM193" s="21" t="str">
        <f t="shared" si="227"/>
        <v/>
      </c>
      <c r="AN193" s="21" t="str">
        <f t="shared" si="273"/>
        <v/>
      </c>
      <c r="AO193" s="21" t="str">
        <f t="shared" si="228"/>
        <v/>
      </c>
      <c r="AP193" s="27"/>
      <c r="AQ193" t="str">
        <f t="shared" si="229"/>
        <v/>
      </c>
      <c r="AR193" s="20" t="str">
        <f t="shared" si="274"/>
        <v/>
      </c>
      <c r="AS193" s="21" t="str">
        <f t="shared" si="275"/>
        <v/>
      </c>
      <c r="AT193" s="21" t="str">
        <f t="shared" si="276"/>
        <v/>
      </c>
      <c r="AU193" s="21" t="str">
        <f t="shared" si="267"/>
        <v/>
      </c>
      <c r="AV193" s="27"/>
      <c r="AW193" t="str">
        <f t="shared" si="230"/>
        <v/>
      </c>
      <c r="AX193" t="str">
        <f t="shared" si="231"/>
        <v/>
      </c>
      <c r="AY193" t="str">
        <f t="shared" si="232"/>
        <v/>
      </c>
      <c r="AZ193" t="str">
        <f t="shared" si="233"/>
        <v/>
      </c>
      <c r="BA193" t="str">
        <f t="shared" si="268"/>
        <v/>
      </c>
      <c r="BB193" s="28"/>
      <c r="BC193" t="str">
        <f t="shared" si="234"/>
        <v/>
      </c>
      <c r="BD193" s="20" t="str">
        <f t="shared" si="277"/>
        <v/>
      </c>
      <c r="BE193" s="21" t="str">
        <f t="shared" si="235"/>
        <v/>
      </c>
      <c r="BF193" s="21" t="str">
        <f t="shared" si="236"/>
        <v/>
      </c>
      <c r="BG193" s="21" t="str">
        <f t="shared" si="237"/>
        <v/>
      </c>
      <c r="BH193" s="27"/>
      <c r="BI193" t="str">
        <f t="shared" si="238"/>
        <v/>
      </c>
      <c r="BJ193" t="str">
        <f t="shared" si="278"/>
        <v/>
      </c>
      <c r="BK193" t="str">
        <f t="shared" si="239"/>
        <v/>
      </c>
      <c r="BL193" t="str">
        <f t="shared" si="240"/>
        <v/>
      </c>
      <c r="BM193" t="str">
        <f t="shared" si="241"/>
        <v/>
      </c>
      <c r="BN193" s="28"/>
      <c r="BO193" t="str">
        <f t="shared" si="242"/>
        <v/>
      </c>
      <c r="BP193" s="20" t="str">
        <f t="shared" si="279"/>
        <v/>
      </c>
      <c r="BQ193" s="21" t="str">
        <f t="shared" si="243"/>
        <v/>
      </c>
      <c r="BR193" s="21" t="str">
        <f t="shared" si="244"/>
        <v/>
      </c>
      <c r="BS193" s="21" t="str">
        <f t="shared" si="245"/>
        <v/>
      </c>
      <c r="BT193" s="27"/>
      <c r="BU193" t="str">
        <f t="shared" si="246"/>
        <v/>
      </c>
      <c r="BV193" t="str">
        <f t="shared" si="280"/>
        <v/>
      </c>
      <c r="BW193" t="str">
        <f t="shared" si="247"/>
        <v/>
      </c>
      <c r="BX193" t="str">
        <f t="shared" si="248"/>
        <v/>
      </c>
      <c r="BY193" t="str">
        <f t="shared" si="249"/>
        <v/>
      </c>
      <c r="BZ193" s="28"/>
      <c r="CA193" t="str">
        <f t="shared" si="250"/>
        <v/>
      </c>
      <c r="CB193" s="20" t="str">
        <f t="shared" si="251"/>
        <v/>
      </c>
      <c r="CC193" s="21" t="str">
        <f t="shared" si="252"/>
        <v/>
      </c>
      <c r="CD193" s="21" t="str">
        <f t="shared" si="253"/>
        <v/>
      </c>
      <c r="CE193" s="21" t="str">
        <f t="shared" si="254"/>
        <v/>
      </c>
      <c r="CF193" s="27"/>
      <c r="CI193" s="3">
        <v>190</v>
      </c>
      <c r="CJ193" s="3" t="e">
        <f t="shared" si="281"/>
        <v>#NUM!</v>
      </c>
      <c r="CK193" s="3" t="e">
        <f t="shared" si="282"/>
        <v>#NUM!</v>
      </c>
      <c r="CL193" s="3" t="e">
        <f t="shared" si="283"/>
        <v>#NUM!</v>
      </c>
      <c r="CM193" s="3" t="e">
        <f>VLOOKUP(CJ193,Anmeldung!$A$5:$E$204,5,FALSE)</f>
        <v>#NUM!</v>
      </c>
      <c r="CO193" s="63" t="e">
        <f>VLOOKUP(CJ193,Anmeldung!$A$5:$E$204,5,FALSE)</f>
        <v>#NUM!</v>
      </c>
      <c r="CP193" s="3" t="e">
        <f t="shared" si="255"/>
        <v>#NUM!</v>
      </c>
      <c r="CQ193" s="64" t="str">
        <f t="shared" si="256"/>
        <v/>
      </c>
      <c r="CR193" s="65" t="str">
        <f t="shared" si="257"/>
        <v/>
      </c>
      <c r="CS193">
        <f t="shared" si="284"/>
        <v>190</v>
      </c>
      <c r="CT193" t="str">
        <f t="shared" si="258"/>
        <v/>
      </c>
      <c r="CU193" t="str">
        <f t="shared" si="259"/>
        <v/>
      </c>
      <c r="CV193" t="str">
        <f t="shared" si="269"/>
        <v/>
      </c>
      <c r="CW193" t="str">
        <f t="shared" si="260"/>
        <v/>
      </c>
      <c r="CZ193" s="3">
        <v>190</v>
      </c>
      <c r="DA193" s="3" t="str">
        <f t="shared" si="261"/>
        <v/>
      </c>
      <c r="DB193" s="3" t="str">
        <f t="shared" si="262"/>
        <v/>
      </c>
      <c r="DC193" s="3" t="str">
        <f t="shared" si="263"/>
        <v/>
      </c>
      <c r="DF193" s="3">
        <v>190</v>
      </c>
      <c r="DG193" s="3" t="str">
        <f t="shared" si="264"/>
        <v/>
      </c>
      <c r="DH193" s="3" t="str">
        <f t="shared" si="265"/>
        <v/>
      </c>
      <c r="DI193" s="3" t="str">
        <f t="shared" si="266"/>
        <v/>
      </c>
    </row>
    <row r="194" spans="1:113" x14ac:dyDescent="0.3">
      <c r="A194">
        <f t="shared" si="205"/>
        <v>0</v>
      </c>
      <c r="B194">
        <f t="shared" si="206"/>
        <v>0</v>
      </c>
      <c r="C194">
        <f t="shared" si="207"/>
        <v>0</v>
      </c>
      <c r="D194">
        <f t="shared" si="208"/>
        <v>0</v>
      </c>
      <c r="E194">
        <f t="shared" si="209"/>
        <v>0</v>
      </c>
      <c r="F194">
        <f t="shared" si="210"/>
        <v>0</v>
      </c>
      <c r="G194">
        <f t="shared" si="211"/>
        <v>0</v>
      </c>
      <c r="H194">
        <f t="shared" si="212"/>
        <v>0</v>
      </c>
      <c r="I194">
        <f t="shared" si="213"/>
        <v>0</v>
      </c>
      <c r="J194">
        <f t="shared" si="214"/>
        <v>0</v>
      </c>
      <c r="M194" s="3" t="str">
        <f t="shared" si="215"/>
        <v/>
      </c>
      <c r="N194" s="3" t="str">
        <f t="shared" si="216"/>
        <v/>
      </c>
      <c r="O194" s="3" t="str">
        <f t="shared" si="217"/>
        <v/>
      </c>
      <c r="P194" s="3" t="str">
        <f t="shared" si="218"/>
        <v/>
      </c>
      <c r="Q194" s="3" t="str">
        <f t="shared" si="219"/>
        <v/>
      </c>
      <c r="R194" s="3" t="str">
        <f t="shared" si="220"/>
        <v/>
      </c>
      <c r="S194" s="3" t="str">
        <f t="shared" si="221"/>
        <v/>
      </c>
      <c r="T194" s="3" t="str">
        <f t="shared" si="222"/>
        <v/>
      </c>
      <c r="U194" s="3" t="str">
        <f t="shared" si="223"/>
        <v/>
      </c>
      <c r="V194" s="3" t="str">
        <f t="shared" si="224"/>
        <v/>
      </c>
      <c r="Z194" s="20" t="str">
        <f>Qualifikation!AD195</f>
        <v/>
      </c>
      <c r="AA194" s="21" t="str">
        <f>Qualifikation!AE195</f>
        <v/>
      </c>
      <c r="AB194" s="21" t="str">
        <f>Qualifikation!AF195</f>
        <v/>
      </c>
      <c r="AC194" s="21" t="str">
        <f>Qualifikation!AG195</f>
        <v/>
      </c>
      <c r="AD194" s="27"/>
      <c r="AE194" t="str">
        <f>IFERROR(VLOOKUP(1000,$A194:Z194,26,FALSE),"")</f>
        <v/>
      </c>
      <c r="AF194" s="20" t="str">
        <f t="shared" si="270"/>
        <v/>
      </c>
      <c r="AG194" s="21" t="str">
        <f t="shared" si="225"/>
        <v/>
      </c>
      <c r="AH194" s="21" t="str">
        <f t="shared" si="271"/>
        <v/>
      </c>
      <c r="AI194" s="21" t="str">
        <f t="shared" si="226"/>
        <v/>
      </c>
      <c r="AJ194" s="27"/>
      <c r="AK194" t="str">
        <f>IFERROR(VLOOKUP(1000,$B194:AF194,31,FALSE),"")</f>
        <v/>
      </c>
      <c r="AL194" s="20" t="str">
        <f t="shared" si="272"/>
        <v/>
      </c>
      <c r="AM194" s="21" t="str">
        <f t="shared" si="227"/>
        <v/>
      </c>
      <c r="AN194" s="21" t="str">
        <f t="shared" si="273"/>
        <v/>
      </c>
      <c r="AO194" s="21" t="str">
        <f t="shared" si="228"/>
        <v/>
      </c>
      <c r="AP194" s="27"/>
      <c r="AQ194" t="str">
        <f t="shared" si="229"/>
        <v/>
      </c>
      <c r="AR194" s="20" t="str">
        <f t="shared" si="274"/>
        <v/>
      </c>
      <c r="AS194" s="21" t="str">
        <f t="shared" si="275"/>
        <v/>
      </c>
      <c r="AT194" s="21" t="str">
        <f t="shared" si="276"/>
        <v/>
      </c>
      <c r="AU194" s="21" t="str">
        <f t="shared" si="267"/>
        <v/>
      </c>
      <c r="AV194" s="27"/>
      <c r="AW194" t="str">
        <f t="shared" si="230"/>
        <v/>
      </c>
      <c r="AX194" t="str">
        <f t="shared" si="231"/>
        <v/>
      </c>
      <c r="AY194" t="str">
        <f t="shared" si="232"/>
        <v/>
      </c>
      <c r="AZ194" t="str">
        <f t="shared" si="233"/>
        <v/>
      </c>
      <c r="BA194" t="str">
        <f t="shared" si="268"/>
        <v/>
      </c>
      <c r="BB194" s="28"/>
      <c r="BC194" t="str">
        <f t="shared" si="234"/>
        <v/>
      </c>
      <c r="BD194" s="20" t="str">
        <f t="shared" si="277"/>
        <v/>
      </c>
      <c r="BE194" s="21" t="str">
        <f t="shared" si="235"/>
        <v/>
      </c>
      <c r="BF194" s="21" t="str">
        <f t="shared" si="236"/>
        <v/>
      </c>
      <c r="BG194" s="21" t="str">
        <f t="shared" si="237"/>
        <v/>
      </c>
      <c r="BH194" s="27"/>
      <c r="BI194" t="str">
        <f t="shared" si="238"/>
        <v/>
      </c>
      <c r="BJ194" t="str">
        <f t="shared" si="278"/>
        <v/>
      </c>
      <c r="BK194" t="str">
        <f t="shared" si="239"/>
        <v/>
      </c>
      <c r="BL194" t="str">
        <f t="shared" si="240"/>
        <v/>
      </c>
      <c r="BM194" t="str">
        <f t="shared" si="241"/>
        <v/>
      </c>
      <c r="BN194" s="28"/>
      <c r="BO194" t="str">
        <f t="shared" si="242"/>
        <v/>
      </c>
      <c r="BP194" s="20" t="str">
        <f t="shared" si="279"/>
        <v/>
      </c>
      <c r="BQ194" s="21" t="str">
        <f t="shared" si="243"/>
        <v/>
      </c>
      <c r="BR194" s="21" t="str">
        <f t="shared" si="244"/>
        <v/>
      </c>
      <c r="BS194" s="21" t="str">
        <f t="shared" si="245"/>
        <v/>
      </c>
      <c r="BT194" s="27"/>
      <c r="BU194" t="str">
        <f t="shared" si="246"/>
        <v/>
      </c>
      <c r="BV194" t="str">
        <f t="shared" si="280"/>
        <v/>
      </c>
      <c r="BW194" t="str">
        <f t="shared" si="247"/>
        <v/>
      </c>
      <c r="BX194" t="str">
        <f t="shared" si="248"/>
        <v/>
      </c>
      <c r="BY194" t="str">
        <f t="shared" si="249"/>
        <v/>
      </c>
      <c r="BZ194" s="28"/>
      <c r="CA194" t="str">
        <f t="shared" si="250"/>
        <v/>
      </c>
      <c r="CB194" s="20" t="str">
        <f t="shared" si="251"/>
        <v/>
      </c>
      <c r="CC194" s="21" t="str">
        <f t="shared" si="252"/>
        <v/>
      </c>
      <c r="CD194" s="21" t="str">
        <f t="shared" si="253"/>
        <v/>
      </c>
      <c r="CE194" s="21" t="str">
        <f t="shared" si="254"/>
        <v/>
      </c>
      <c r="CF194" s="27"/>
      <c r="CI194" s="3">
        <v>191</v>
      </c>
      <c r="CJ194" s="3" t="e">
        <f t="shared" si="281"/>
        <v>#NUM!</v>
      </c>
      <c r="CK194" s="3" t="e">
        <f t="shared" si="282"/>
        <v>#NUM!</v>
      </c>
      <c r="CL194" s="3" t="e">
        <f t="shared" si="283"/>
        <v>#NUM!</v>
      </c>
      <c r="CM194" s="3" t="e">
        <f>VLOOKUP(CJ194,Anmeldung!$A$5:$E$204,5,FALSE)</f>
        <v>#NUM!</v>
      </c>
      <c r="CO194" s="63" t="e">
        <f>VLOOKUP(CJ194,Anmeldung!$A$5:$E$204,5,FALSE)</f>
        <v>#NUM!</v>
      </c>
      <c r="CP194" s="3" t="e">
        <f t="shared" si="255"/>
        <v>#NUM!</v>
      </c>
      <c r="CQ194" s="64" t="str">
        <f t="shared" si="256"/>
        <v/>
      </c>
      <c r="CR194" s="65" t="str">
        <f t="shared" si="257"/>
        <v/>
      </c>
      <c r="CS194">
        <f t="shared" si="284"/>
        <v>191</v>
      </c>
      <c r="CT194" t="str">
        <f t="shared" si="258"/>
        <v/>
      </c>
      <c r="CU194" t="str">
        <f t="shared" si="259"/>
        <v/>
      </c>
      <c r="CV194" t="str">
        <f t="shared" si="269"/>
        <v/>
      </c>
      <c r="CW194" t="str">
        <f t="shared" si="260"/>
        <v/>
      </c>
      <c r="CZ194" s="3">
        <v>191</v>
      </c>
      <c r="DA194" s="3" t="str">
        <f t="shared" si="261"/>
        <v/>
      </c>
      <c r="DB194" s="3" t="str">
        <f t="shared" si="262"/>
        <v/>
      </c>
      <c r="DC194" s="3" t="str">
        <f t="shared" si="263"/>
        <v/>
      </c>
      <c r="DF194" s="3">
        <v>191</v>
      </c>
      <c r="DG194" s="3" t="str">
        <f t="shared" si="264"/>
        <v/>
      </c>
      <c r="DH194" s="3" t="str">
        <f t="shared" si="265"/>
        <v/>
      </c>
      <c r="DI194" s="3" t="str">
        <f t="shared" si="266"/>
        <v/>
      </c>
    </row>
    <row r="195" spans="1:113" x14ac:dyDescent="0.3">
      <c r="A195">
        <f t="shared" si="205"/>
        <v>0</v>
      </c>
      <c r="B195">
        <f t="shared" si="206"/>
        <v>0</v>
      </c>
      <c r="C195">
        <f t="shared" si="207"/>
        <v>0</v>
      </c>
      <c r="D195">
        <f t="shared" si="208"/>
        <v>0</v>
      </c>
      <c r="E195">
        <f t="shared" si="209"/>
        <v>0</v>
      </c>
      <c r="F195">
        <f t="shared" si="210"/>
        <v>0</v>
      </c>
      <c r="G195">
        <f t="shared" si="211"/>
        <v>0</v>
      </c>
      <c r="H195">
        <f t="shared" si="212"/>
        <v>0</v>
      </c>
      <c r="I195">
        <f t="shared" si="213"/>
        <v>0</v>
      </c>
      <c r="J195">
        <f t="shared" si="214"/>
        <v>0</v>
      </c>
      <c r="M195" s="3" t="str">
        <f t="shared" si="215"/>
        <v/>
      </c>
      <c r="N195" s="3" t="str">
        <f t="shared" si="216"/>
        <v/>
      </c>
      <c r="O195" s="3" t="str">
        <f t="shared" si="217"/>
        <v/>
      </c>
      <c r="P195" s="3" t="str">
        <f t="shared" si="218"/>
        <v/>
      </c>
      <c r="Q195" s="3" t="str">
        <f t="shared" si="219"/>
        <v/>
      </c>
      <c r="R195" s="3" t="str">
        <f t="shared" si="220"/>
        <v/>
      </c>
      <c r="S195" s="3" t="str">
        <f t="shared" si="221"/>
        <v/>
      </c>
      <c r="T195" s="3" t="str">
        <f t="shared" si="222"/>
        <v/>
      </c>
      <c r="U195" s="3" t="str">
        <f t="shared" si="223"/>
        <v/>
      </c>
      <c r="V195" s="3" t="str">
        <f t="shared" si="224"/>
        <v/>
      </c>
      <c r="Z195" s="20" t="str">
        <f>Qualifikation!AD196</f>
        <v/>
      </c>
      <c r="AA195" s="21" t="str">
        <f>Qualifikation!AE196</f>
        <v/>
      </c>
      <c r="AB195" s="21" t="str">
        <f>Qualifikation!AF196</f>
        <v/>
      </c>
      <c r="AC195" s="21" t="str">
        <f>Qualifikation!AG196</f>
        <v/>
      </c>
      <c r="AD195" s="27"/>
      <c r="AE195" t="str">
        <f>IFERROR(VLOOKUP(1000,$A195:Z195,26,FALSE),"")</f>
        <v/>
      </c>
      <c r="AF195" s="20" t="str">
        <f t="shared" si="270"/>
        <v/>
      </c>
      <c r="AG195" s="21" t="str">
        <f t="shared" si="225"/>
        <v/>
      </c>
      <c r="AH195" s="21" t="str">
        <f t="shared" si="271"/>
        <v/>
      </c>
      <c r="AI195" s="21" t="str">
        <f t="shared" si="226"/>
        <v/>
      </c>
      <c r="AJ195" s="27"/>
      <c r="AK195" t="str">
        <f>IFERROR(VLOOKUP(1000,$B195:AF195,31,FALSE),"")</f>
        <v/>
      </c>
      <c r="AL195" s="20" t="str">
        <f t="shared" si="272"/>
        <v/>
      </c>
      <c r="AM195" s="21" t="str">
        <f t="shared" si="227"/>
        <v/>
      </c>
      <c r="AN195" s="21" t="str">
        <f t="shared" si="273"/>
        <v/>
      </c>
      <c r="AO195" s="21" t="str">
        <f t="shared" si="228"/>
        <v/>
      </c>
      <c r="AP195" s="27"/>
      <c r="AQ195" t="str">
        <f t="shared" si="229"/>
        <v/>
      </c>
      <c r="AR195" s="20" t="str">
        <f t="shared" si="274"/>
        <v/>
      </c>
      <c r="AS195" s="21" t="str">
        <f t="shared" si="275"/>
        <v/>
      </c>
      <c r="AT195" s="21" t="str">
        <f t="shared" si="276"/>
        <v/>
      </c>
      <c r="AU195" s="21" t="str">
        <f t="shared" si="267"/>
        <v/>
      </c>
      <c r="AV195" s="27"/>
      <c r="AW195" t="str">
        <f t="shared" si="230"/>
        <v/>
      </c>
      <c r="AX195" t="str">
        <f t="shared" si="231"/>
        <v/>
      </c>
      <c r="AY195" t="str">
        <f t="shared" si="232"/>
        <v/>
      </c>
      <c r="AZ195" t="str">
        <f t="shared" si="233"/>
        <v/>
      </c>
      <c r="BA195" t="str">
        <f t="shared" si="268"/>
        <v/>
      </c>
      <c r="BB195" s="28"/>
      <c r="BC195" t="str">
        <f t="shared" si="234"/>
        <v/>
      </c>
      <c r="BD195" s="20" t="str">
        <f t="shared" si="277"/>
        <v/>
      </c>
      <c r="BE195" s="21" t="str">
        <f t="shared" si="235"/>
        <v/>
      </c>
      <c r="BF195" s="21" t="str">
        <f t="shared" si="236"/>
        <v/>
      </c>
      <c r="BG195" s="21" t="str">
        <f t="shared" si="237"/>
        <v/>
      </c>
      <c r="BH195" s="27"/>
      <c r="BI195" t="str">
        <f t="shared" si="238"/>
        <v/>
      </c>
      <c r="BJ195" t="str">
        <f t="shared" si="278"/>
        <v/>
      </c>
      <c r="BK195" t="str">
        <f t="shared" si="239"/>
        <v/>
      </c>
      <c r="BL195" t="str">
        <f t="shared" si="240"/>
        <v/>
      </c>
      <c r="BM195" t="str">
        <f t="shared" si="241"/>
        <v/>
      </c>
      <c r="BN195" s="28"/>
      <c r="BO195" t="str">
        <f t="shared" si="242"/>
        <v/>
      </c>
      <c r="BP195" s="20" t="str">
        <f t="shared" si="279"/>
        <v/>
      </c>
      <c r="BQ195" s="21" t="str">
        <f t="shared" si="243"/>
        <v/>
      </c>
      <c r="BR195" s="21" t="str">
        <f t="shared" si="244"/>
        <v/>
      </c>
      <c r="BS195" s="21" t="str">
        <f t="shared" si="245"/>
        <v/>
      </c>
      <c r="BT195" s="27"/>
      <c r="BU195" t="str">
        <f t="shared" si="246"/>
        <v/>
      </c>
      <c r="BV195" t="str">
        <f t="shared" si="280"/>
        <v/>
      </c>
      <c r="BW195" t="str">
        <f t="shared" si="247"/>
        <v/>
      </c>
      <c r="BX195" t="str">
        <f t="shared" si="248"/>
        <v/>
      </c>
      <c r="BY195" t="str">
        <f t="shared" si="249"/>
        <v/>
      </c>
      <c r="BZ195" s="28"/>
      <c r="CA195" t="str">
        <f t="shared" si="250"/>
        <v/>
      </c>
      <c r="CB195" s="20" t="str">
        <f t="shared" si="251"/>
        <v/>
      </c>
      <c r="CC195" s="21" t="str">
        <f t="shared" si="252"/>
        <v/>
      </c>
      <c r="CD195" s="21" t="str">
        <f t="shared" si="253"/>
        <v/>
      </c>
      <c r="CE195" s="21" t="str">
        <f t="shared" si="254"/>
        <v/>
      </c>
      <c r="CF195" s="27"/>
      <c r="CI195" s="3">
        <v>192</v>
      </c>
      <c r="CJ195" s="3" t="e">
        <f t="shared" si="281"/>
        <v>#NUM!</v>
      </c>
      <c r="CK195" s="3" t="e">
        <f t="shared" si="282"/>
        <v>#NUM!</v>
      </c>
      <c r="CL195" s="3" t="e">
        <f t="shared" si="283"/>
        <v>#NUM!</v>
      </c>
      <c r="CM195" s="3" t="e">
        <f>VLOOKUP(CJ195,Anmeldung!$A$5:$E$204,5,FALSE)</f>
        <v>#NUM!</v>
      </c>
      <c r="CO195" s="63" t="e">
        <f>VLOOKUP(CJ195,Anmeldung!$A$5:$E$204,5,FALSE)</f>
        <v>#NUM!</v>
      </c>
      <c r="CP195" s="3" t="e">
        <f t="shared" si="255"/>
        <v>#NUM!</v>
      </c>
      <c r="CQ195" s="64" t="str">
        <f t="shared" si="256"/>
        <v/>
      </c>
      <c r="CR195" s="65" t="str">
        <f t="shared" si="257"/>
        <v/>
      </c>
      <c r="CS195">
        <f t="shared" si="284"/>
        <v>192</v>
      </c>
      <c r="CT195" t="str">
        <f t="shared" si="258"/>
        <v/>
      </c>
      <c r="CU195" t="str">
        <f t="shared" si="259"/>
        <v/>
      </c>
      <c r="CV195" t="str">
        <f t="shared" si="269"/>
        <v/>
      </c>
      <c r="CW195" t="str">
        <f t="shared" si="260"/>
        <v/>
      </c>
      <c r="CZ195" s="3">
        <v>192</v>
      </c>
      <c r="DA195" s="3" t="str">
        <f t="shared" si="261"/>
        <v/>
      </c>
      <c r="DB195" s="3" t="str">
        <f t="shared" si="262"/>
        <v/>
      </c>
      <c r="DC195" s="3" t="str">
        <f t="shared" si="263"/>
        <v/>
      </c>
      <c r="DF195" s="3">
        <v>192</v>
      </c>
      <c r="DG195" s="3" t="str">
        <f t="shared" si="264"/>
        <v/>
      </c>
      <c r="DH195" s="3" t="str">
        <f t="shared" si="265"/>
        <v/>
      </c>
      <c r="DI195" s="3" t="str">
        <f t="shared" si="266"/>
        <v/>
      </c>
    </row>
    <row r="196" spans="1:113" x14ac:dyDescent="0.3">
      <c r="A196">
        <f t="shared" si="205"/>
        <v>0</v>
      </c>
      <c r="B196">
        <f t="shared" si="206"/>
        <v>0</v>
      </c>
      <c r="C196">
        <f t="shared" si="207"/>
        <v>0</v>
      </c>
      <c r="D196">
        <f t="shared" si="208"/>
        <v>0</v>
      </c>
      <c r="E196">
        <f t="shared" si="209"/>
        <v>0</v>
      </c>
      <c r="F196">
        <f t="shared" si="210"/>
        <v>0</v>
      </c>
      <c r="G196">
        <f t="shared" si="211"/>
        <v>0</v>
      </c>
      <c r="H196">
        <f t="shared" si="212"/>
        <v>0</v>
      </c>
      <c r="I196">
        <f t="shared" si="213"/>
        <v>0</v>
      </c>
      <c r="J196">
        <f t="shared" si="214"/>
        <v>0</v>
      </c>
      <c r="M196" s="3" t="str">
        <f t="shared" si="215"/>
        <v/>
      </c>
      <c r="N196" s="3" t="str">
        <f t="shared" si="216"/>
        <v/>
      </c>
      <c r="O196" s="3" t="str">
        <f t="shared" si="217"/>
        <v/>
      </c>
      <c r="P196" s="3" t="str">
        <f t="shared" si="218"/>
        <v/>
      </c>
      <c r="Q196" s="3" t="str">
        <f t="shared" si="219"/>
        <v/>
      </c>
      <c r="R196" s="3" t="str">
        <f t="shared" si="220"/>
        <v/>
      </c>
      <c r="S196" s="3" t="str">
        <f t="shared" si="221"/>
        <v/>
      </c>
      <c r="T196" s="3" t="str">
        <f t="shared" si="222"/>
        <v/>
      </c>
      <c r="U196" s="3" t="str">
        <f t="shared" si="223"/>
        <v/>
      </c>
      <c r="V196" s="3" t="str">
        <f t="shared" si="224"/>
        <v/>
      </c>
      <c r="Z196" s="20" t="str">
        <f>Qualifikation!AD197</f>
        <v/>
      </c>
      <c r="AA196" s="21" t="str">
        <f>Qualifikation!AE197</f>
        <v/>
      </c>
      <c r="AB196" s="21" t="str">
        <f>Qualifikation!AF197</f>
        <v/>
      </c>
      <c r="AC196" s="21" t="str">
        <f>Qualifikation!AG197</f>
        <v/>
      </c>
      <c r="AD196" s="27"/>
      <c r="AE196" t="str">
        <f>IFERROR(VLOOKUP(1000,$A196:Z196,26,FALSE),"")</f>
        <v/>
      </c>
      <c r="AF196" s="20" t="str">
        <f t="shared" ref="AF196:AF203" si="285">IFERROR(SMALL(AE$4:AE$203,ROW(H193)),"")</f>
        <v/>
      </c>
      <c r="AG196" s="21" t="str">
        <f t="shared" si="225"/>
        <v/>
      </c>
      <c r="AH196" s="21" t="str">
        <f t="shared" ref="AH196:AH203" si="286">IF(AF196="","",(VLOOKUP(AF196,$Z$4:$AB$203,3,FALSE)))</f>
        <v/>
      </c>
      <c r="AI196" s="21" t="str">
        <f t="shared" si="226"/>
        <v/>
      </c>
      <c r="AJ196" s="27"/>
      <c r="AK196" t="str">
        <f>IFERROR(VLOOKUP(1000,$B196:AF196,31,FALSE),"")</f>
        <v/>
      </c>
      <c r="AL196" s="20" t="str">
        <f t="shared" ref="AL196:AL203" si="287">IFERROR(SMALL(AK$4:AK$203,ROW(M193)),"")</f>
        <v/>
      </c>
      <c r="AM196" s="21" t="str">
        <f t="shared" si="227"/>
        <v/>
      </c>
      <c r="AN196" s="21" t="str">
        <f t="shared" ref="AN196:AN203" si="288">IF(AL196="","",(VLOOKUP(AL196,$Z$4:$AB$203,3,FALSE)))</f>
        <v/>
      </c>
      <c r="AO196" s="21" t="str">
        <f t="shared" si="228"/>
        <v/>
      </c>
      <c r="AP196" s="27"/>
      <c r="AQ196" t="str">
        <f t="shared" si="229"/>
        <v/>
      </c>
      <c r="AR196" s="20" t="str">
        <f t="shared" ref="AR196:AR203" si="289">IFERROR(SMALL(AQ$4:AQ$203,ROW(M193)),"")</f>
        <v/>
      </c>
      <c r="AS196" s="21" t="str">
        <f t="shared" ref="AS196:AS203" si="290">IF(AR196="","",(VLOOKUP(AR196,AL196:AM395,2,FALSE)))</f>
        <v/>
      </c>
      <c r="AT196" s="21" t="str">
        <f t="shared" ref="AT196:AT203" si="291">IF(AR196="","",(VLOOKUP(AR196,AL196:AN395,3,FALSE)))</f>
        <v/>
      </c>
      <c r="AU196" s="21" t="str">
        <f t="shared" si="267"/>
        <v/>
      </c>
      <c r="AV196" s="27"/>
      <c r="AW196" t="str">
        <f t="shared" si="230"/>
        <v/>
      </c>
      <c r="AX196" t="str">
        <f t="shared" si="231"/>
        <v/>
      </c>
      <c r="AY196" t="str">
        <f t="shared" si="232"/>
        <v/>
      </c>
      <c r="AZ196" t="str">
        <f t="shared" si="233"/>
        <v/>
      </c>
      <c r="BA196" t="str">
        <f t="shared" si="268"/>
        <v/>
      </c>
      <c r="BB196" s="28"/>
      <c r="BC196" t="str">
        <f t="shared" si="234"/>
        <v/>
      </c>
      <c r="BD196" s="20" t="str">
        <f t="shared" ref="BD196:BD203" si="292">IFERROR(SMALL(BC$4:BC$203,ROW(W193)),"")</f>
        <v/>
      </c>
      <c r="BE196" s="21" t="str">
        <f t="shared" si="235"/>
        <v/>
      </c>
      <c r="BF196" s="21" t="str">
        <f t="shared" si="236"/>
        <v/>
      </c>
      <c r="BG196" s="21" t="str">
        <f t="shared" si="237"/>
        <v/>
      </c>
      <c r="BH196" s="27"/>
      <c r="BI196" t="str">
        <f t="shared" si="238"/>
        <v/>
      </c>
      <c r="BJ196" t="str">
        <f t="shared" ref="BJ196:BJ203" si="293">IFERROR(SMALL(BI$4:BI$203,ROW(AB193)),"")</f>
        <v/>
      </c>
      <c r="BK196" t="str">
        <f t="shared" si="239"/>
        <v/>
      </c>
      <c r="BL196" t="str">
        <f t="shared" si="240"/>
        <v/>
      </c>
      <c r="BM196" t="str">
        <f t="shared" si="241"/>
        <v/>
      </c>
      <c r="BN196" s="28"/>
      <c r="BO196" t="str">
        <f t="shared" si="242"/>
        <v/>
      </c>
      <c r="BP196" s="20" t="str">
        <f t="shared" ref="BP196:BP203" si="294">IFERROR(SMALL(BO$4:BO$203,ROW(AH193)),"")</f>
        <v/>
      </c>
      <c r="BQ196" s="21" t="str">
        <f t="shared" si="243"/>
        <v/>
      </c>
      <c r="BR196" s="21" t="str">
        <f t="shared" si="244"/>
        <v/>
      </c>
      <c r="BS196" s="21" t="str">
        <f t="shared" si="245"/>
        <v/>
      </c>
      <c r="BT196" s="27"/>
      <c r="BU196" t="str">
        <f t="shared" si="246"/>
        <v/>
      </c>
      <c r="BV196" t="str">
        <f t="shared" ref="BV196:BV203" si="295">IFERROR(SMALL(BU$4:BU$203,ROW(AN193)),"")</f>
        <v/>
      </c>
      <c r="BW196" t="str">
        <f t="shared" si="247"/>
        <v/>
      </c>
      <c r="BX196" t="str">
        <f t="shared" si="248"/>
        <v/>
      </c>
      <c r="BY196" t="str">
        <f t="shared" si="249"/>
        <v/>
      </c>
      <c r="BZ196" s="28"/>
      <c r="CA196" t="str">
        <f t="shared" si="250"/>
        <v/>
      </c>
      <c r="CB196" s="20" t="str">
        <f t="shared" si="251"/>
        <v/>
      </c>
      <c r="CC196" s="21" t="str">
        <f t="shared" si="252"/>
        <v/>
      </c>
      <c r="CD196" s="21" t="str">
        <f t="shared" si="253"/>
        <v/>
      </c>
      <c r="CE196" s="21" t="str">
        <f t="shared" si="254"/>
        <v/>
      </c>
      <c r="CF196" s="27"/>
      <c r="CI196" s="3">
        <v>193</v>
      </c>
      <c r="CJ196" s="3" t="e">
        <f t="shared" ref="CJ196:CJ203" si="296">Y397</f>
        <v>#NUM!</v>
      </c>
      <c r="CK196" s="3" t="e">
        <f t="shared" ref="CK196:CK203" si="297">VLOOKUP(CJ196,$Z$4:$AB$203,2,FALSE)</f>
        <v>#NUM!</v>
      </c>
      <c r="CL196" s="3" t="e">
        <f t="shared" ref="CL196:CL203" si="298">VLOOKUP(CJ196,$Z$4:$AB$203,3,FALSE)</f>
        <v>#NUM!</v>
      </c>
      <c r="CM196" s="3" t="e">
        <f>VLOOKUP(CJ196,Anmeldung!$A$5:$E$204,5,FALSE)</f>
        <v>#NUM!</v>
      </c>
      <c r="CO196" s="63" t="e">
        <f>VLOOKUP(CJ196,Anmeldung!$A$5:$E$204,5,FALSE)</f>
        <v>#NUM!</v>
      </c>
      <c r="CP196" s="3" t="e">
        <f t="shared" si="255"/>
        <v>#NUM!</v>
      </c>
      <c r="CQ196" s="64" t="str">
        <f t="shared" si="256"/>
        <v/>
      </c>
      <c r="CR196" s="65" t="str">
        <f t="shared" si="257"/>
        <v/>
      </c>
      <c r="CS196">
        <f t="shared" ref="CS196:CS203" si="299">CI196</f>
        <v>193</v>
      </c>
      <c r="CT196" t="str">
        <f t="shared" si="258"/>
        <v/>
      </c>
      <c r="CU196" t="str">
        <f t="shared" si="259"/>
        <v/>
      </c>
      <c r="CV196" t="str">
        <f t="shared" si="269"/>
        <v/>
      </c>
      <c r="CW196" t="str">
        <f t="shared" si="260"/>
        <v/>
      </c>
      <c r="CZ196" s="3">
        <v>193</v>
      </c>
      <c r="DA196" s="3" t="str">
        <f t="shared" si="261"/>
        <v/>
      </c>
      <c r="DB196" s="3" t="str">
        <f t="shared" si="262"/>
        <v/>
      </c>
      <c r="DC196" s="3" t="str">
        <f t="shared" si="263"/>
        <v/>
      </c>
      <c r="DF196" s="3">
        <v>193</v>
      </c>
      <c r="DG196" s="3" t="str">
        <f t="shared" si="264"/>
        <v/>
      </c>
      <c r="DH196" s="3" t="str">
        <f t="shared" si="265"/>
        <v/>
      </c>
      <c r="DI196" s="3" t="str">
        <f t="shared" si="266"/>
        <v/>
      </c>
    </row>
    <row r="197" spans="1:113" x14ac:dyDescent="0.3">
      <c r="A197">
        <f t="shared" ref="A197:A203" si="300">AD197*1000</f>
        <v>0</v>
      </c>
      <c r="B197">
        <f t="shared" ref="B197:B203" si="301">AJ197*1000</f>
        <v>0</v>
      </c>
      <c r="C197">
        <f t="shared" ref="C197:C203" si="302">AP197*1000</f>
        <v>0</v>
      </c>
      <c r="D197">
        <f t="shared" ref="D197:D203" si="303">AV197*1000</f>
        <v>0</v>
      </c>
      <c r="E197">
        <f t="shared" ref="E197:E203" si="304">BB197*1000</f>
        <v>0</v>
      </c>
      <c r="F197">
        <f t="shared" ref="F197:F203" si="305">BH197*1000</f>
        <v>0</v>
      </c>
      <c r="G197">
        <f t="shared" ref="G197:G203" si="306">BN197*1000</f>
        <v>0</v>
      </c>
      <c r="H197">
        <f t="shared" ref="H197:H203" si="307">BT197*1000</f>
        <v>0</v>
      </c>
      <c r="I197">
        <f t="shared" ref="I197:I203" si="308">BZ197*1000</f>
        <v>0</v>
      </c>
      <c r="J197">
        <f t="shared" ref="J197:J203" si="309">CF197*1000</f>
        <v>0</v>
      </c>
      <c r="M197" s="3" t="str">
        <f t="shared" ref="M197:M203" si="310">IFERROR(VLOOKUP(2000,A197:Z197,26,FALSE),"")</f>
        <v/>
      </c>
      <c r="N197" s="3" t="str">
        <f t="shared" ref="N197:N203" si="311">IFERROR(VLOOKUP(2000,B197:AF197,31,FALSE),"")</f>
        <v/>
      </c>
      <c r="O197" s="3" t="str">
        <f t="shared" ref="O197:O203" si="312">IFERROR(VLOOKUP(2000,C197:AL197,36,FALSE),"")</f>
        <v/>
      </c>
      <c r="P197" s="3" t="str">
        <f t="shared" ref="P197:P203" si="313">IFERROR(VLOOKUP(2000,D197:AR197,41,FALSE),"")</f>
        <v/>
      </c>
      <c r="Q197" s="3" t="str">
        <f t="shared" ref="Q197:Q203" si="314">IFERROR(VLOOKUP(2000,E197:AX197,46,FALSE),"")</f>
        <v/>
      </c>
      <c r="R197" s="3" t="str">
        <f t="shared" ref="R197:R203" si="315">IFERROR(VLOOKUP(2000,F197:BD197,51,FALSE),"")</f>
        <v/>
      </c>
      <c r="S197" s="3" t="str">
        <f t="shared" ref="S197:S203" si="316">IFERROR(VLOOKUP(2000,G197:BJ197,56,FALSE),"")</f>
        <v/>
      </c>
      <c r="T197" s="3" t="str">
        <f t="shared" ref="T197:T203" si="317">IFERROR(VLOOKUP(2000,H197:BP197,61,FALSE),"")</f>
        <v/>
      </c>
      <c r="U197" s="3" t="str">
        <f t="shared" ref="U197:U203" si="318">IFERROR(VLOOKUP(2000,I197:BV197,66,FALSE),"")</f>
        <v/>
      </c>
      <c r="V197" s="3" t="str">
        <f t="shared" ref="V197:V203" si="319">IFERROR(VLOOKUP(2000,J197:CF197,71,FALSE),"")</f>
        <v/>
      </c>
      <c r="Z197" s="20" t="str">
        <f>Qualifikation!AD198</f>
        <v/>
      </c>
      <c r="AA197" s="21" t="str">
        <f>Qualifikation!AE198</f>
        <v/>
      </c>
      <c r="AB197" s="21" t="str">
        <f>Qualifikation!AF198</f>
        <v/>
      </c>
      <c r="AC197" s="21" t="str">
        <f>Qualifikation!AG198</f>
        <v/>
      </c>
      <c r="AD197" s="27"/>
      <c r="AE197" t="str">
        <f>IFERROR(VLOOKUP(1000,$A197:Z197,26,FALSE),"")</f>
        <v/>
      </c>
      <c r="AF197" s="20" t="str">
        <f t="shared" si="285"/>
        <v/>
      </c>
      <c r="AG197" s="21" t="str">
        <f t="shared" ref="AG197:AG203" si="320">IF(AF197="","",(VLOOKUP(AF197,$Z$4:$AA$203,2,FALSE)))</f>
        <v/>
      </c>
      <c r="AH197" s="21" t="str">
        <f t="shared" si="286"/>
        <v/>
      </c>
      <c r="AI197" s="21" t="str">
        <f t="shared" ref="AI197:AI203" si="321">IF(AF197="","",(VLOOKUP(AF197,$Z$4:$AC$203,4,FALSE)))</f>
        <v/>
      </c>
      <c r="AJ197" s="27"/>
      <c r="AK197" t="str">
        <f>IFERROR(VLOOKUP(1000,$B197:AF197,31,FALSE),"")</f>
        <v/>
      </c>
      <c r="AL197" s="20" t="str">
        <f t="shared" si="287"/>
        <v/>
      </c>
      <c r="AM197" s="21" t="str">
        <f t="shared" ref="AM197:AM203" si="322">IF(AL197="","",(VLOOKUP(AL197,$Z$4:$AA$203,2,FALSE)))</f>
        <v/>
      </c>
      <c r="AN197" s="21" t="str">
        <f t="shared" si="288"/>
        <v/>
      </c>
      <c r="AO197" s="21" t="str">
        <f t="shared" ref="AO197:AO203" si="323">IF(AL197="","",(VLOOKUP(AL197,$Z$4:$AC$203,4,FALSE)))</f>
        <v/>
      </c>
      <c r="AP197" s="27"/>
      <c r="AQ197" t="str">
        <f t="shared" ref="AQ197:AQ260" si="324">IFERROR(VLOOKUP(1000,C197:AL197,36,FALSE),"")</f>
        <v/>
      </c>
      <c r="AR197" s="20" t="str">
        <f t="shared" si="289"/>
        <v/>
      </c>
      <c r="AS197" s="21" t="str">
        <f t="shared" si="290"/>
        <v/>
      </c>
      <c r="AT197" s="21" t="str">
        <f t="shared" si="291"/>
        <v/>
      </c>
      <c r="AU197" s="21" t="str">
        <f t="shared" si="267"/>
        <v/>
      </c>
      <c r="AV197" s="27"/>
      <c r="AW197" t="str">
        <f t="shared" ref="AW197:AW260" si="325">IFERROR(VLOOKUP(1000,D197:AR197,41,FALSE),"")</f>
        <v/>
      </c>
      <c r="AX197" t="str">
        <f t="shared" ref="AX197:AX260" si="326">IFERROR(SMALL(AW$4:AW$203,ROW(M194)),"")</f>
        <v/>
      </c>
      <c r="AY197" t="str">
        <f t="shared" ref="AY197:AY203" si="327">IF(AX197="","",(VLOOKUP(AX197,AR197:AS396,2,FALSE)))</f>
        <v/>
      </c>
      <c r="AZ197" t="str">
        <f t="shared" ref="AZ197:AZ203" si="328">IF(AX197="","",(VLOOKUP(AX197,AR197:AT396,3,FALSE)))</f>
        <v/>
      </c>
      <c r="BA197" t="str">
        <f t="shared" si="268"/>
        <v/>
      </c>
      <c r="BB197" s="28"/>
      <c r="BC197" t="str">
        <f t="shared" ref="BC197:BC260" si="329">IFERROR(VLOOKUP(1000,E197:AX197,46,FALSE),"")</f>
        <v/>
      </c>
      <c r="BD197" s="20" t="str">
        <f t="shared" si="292"/>
        <v/>
      </c>
      <c r="BE197" s="21" t="str">
        <f t="shared" ref="BE197:BE203" si="330">IF(BD197="","",(VLOOKUP(BD197,AX197:AY396,2,FALSE)))</f>
        <v/>
      </c>
      <c r="BF197" s="21" t="str">
        <f t="shared" ref="BF197:BF203" si="331">IF(BD197="","",(VLOOKUP(BD197,AX197:AZ396,3,FALSE)))</f>
        <v/>
      </c>
      <c r="BG197" s="21" t="str">
        <f t="shared" ref="BG197:BG203" si="332">IF(BD197="","",(VLOOKUP(BD197,AX197:BA396,4,FALSE)))</f>
        <v/>
      </c>
      <c r="BH197" s="27"/>
      <c r="BI197" t="str">
        <f t="shared" ref="BI197:BI260" si="333">IFERROR(VLOOKUP(1000,F197:BD197,51,FALSE),"")</f>
        <v/>
      </c>
      <c r="BJ197" t="str">
        <f t="shared" si="293"/>
        <v/>
      </c>
      <c r="BK197" t="str">
        <f t="shared" ref="BK197:BK203" si="334">IF(BJ197="","",(VLOOKUP(BJ197,BD197:BE396,2,FALSE)))</f>
        <v/>
      </c>
      <c r="BL197" t="str">
        <f t="shared" ref="BL197:BL203" si="335">IF(BJ197="","",(VLOOKUP(BJ197,BD197:BF396,3,FALSE)))</f>
        <v/>
      </c>
      <c r="BM197" t="str">
        <f t="shared" ref="BM197:BM203" si="336">IF(BJ197="","",(VLOOKUP(BJ197,BD197:BG396,4,FALSE)))</f>
        <v/>
      </c>
      <c r="BN197" s="28"/>
      <c r="BO197" t="str">
        <f t="shared" ref="BO197:BO260" si="337">IFERROR(VLOOKUP(1000,G197:BJ197,56,FALSE),"")</f>
        <v/>
      </c>
      <c r="BP197" s="20" t="str">
        <f t="shared" si="294"/>
        <v/>
      </c>
      <c r="BQ197" s="21" t="str">
        <f t="shared" ref="BQ197:BQ203" si="338">IF(BP197="","",(VLOOKUP(BP197,BJ197:BK396,2,FALSE)))</f>
        <v/>
      </c>
      <c r="BR197" s="21" t="str">
        <f t="shared" ref="BR197:BR203" si="339">IF(BP197="","",(VLOOKUP(BP197,BJ197:BL396,3,FALSE)))</f>
        <v/>
      </c>
      <c r="BS197" s="21" t="str">
        <f t="shared" ref="BS197:BS203" si="340">IF(BP197="","",(VLOOKUP(BP197,BJ197:BM396,4,FALSE)))</f>
        <v/>
      </c>
      <c r="BT197" s="27"/>
      <c r="BU197" t="str">
        <f t="shared" ref="BU197:BU260" si="341">IFERROR(VLOOKUP(1000,H197:BP197,61,FALSE),"")</f>
        <v/>
      </c>
      <c r="BV197" t="str">
        <f t="shared" si="295"/>
        <v/>
      </c>
      <c r="BW197" t="str">
        <f t="shared" ref="BW197:BW203" si="342">IF(BV197="","",(VLOOKUP(BV197,BP197:BQ396,2,FALSE)))</f>
        <v/>
      </c>
      <c r="BX197" t="str">
        <f t="shared" ref="BX197:BX203" si="343">IF(BV197="","",(VLOOKUP(BV197,BP197:BR396,3,FALSE)))</f>
        <v/>
      </c>
      <c r="BY197" t="str">
        <f t="shared" ref="BY197:BY203" si="344">IF(BV197="","",(VLOOKUP(BV197,BP197:BS396,4,FALSE)))</f>
        <v/>
      </c>
      <c r="BZ197" s="28"/>
      <c r="CA197" t="str">
        <f t="shared" ref="CA197:CA260" si="345">IFERROR(VLOOKUP(1000,I197:BV197,66,FALSE),"")</f>
        <v/>
      </c>
      <c r="CB197" s="20" t="str">
        <f t="shared" ref="CB197:CB203" si="346">IFERROR(SMALL(CA$4:CA$203,ROW(AT194)),"")</f>
        <v/>
      </c>
      <c r="CC197" s="21" t="str">
        <f t="shared" ref="CC197:CC203" si="347">IF(CB197="","",(VLOOKUP(CB197,BV197:BW396,2,FALSE)))</f>
        <v/>
      </c>
      <c r="CD197" s="21" t="str">
        <f t="shared" ref="CD197:CD203" si="348">IF(CB197="","",(VLOOKUP(CB197,BV197:BX396,3,FALSE)))</f>
        <v/>
      </c>
      <c r="CE197" s="21" t="str">
        <f t="shared" ref="CE197:CE203" si="349">IF(CB197="","",(VLOOKUP(CB197,BV197:BZ396,4,FALSE)))</f>
        <v/>
      </c>
      <c r="CF197" s="27"/>
      <c r="CI197" s="3">
        <v>194</v>
      </c>
      <c r="CJ197" s="3" t="e">
        <f t="shared" si="296"/>
        <v>#NUM!</v>
      </c>
      <c r="CK197" s="3" t="e">
        <f t="shared" si="297"/>
        <v>#NUM!</v>
      </c>
      <c r="CL197" s="3" t="e">
        <f t="shared" si="298"/>
        <v>#NUM!</v>
      </c>
      <c r="CM197" s="3" t="e">
        <f>VLOOKUP(CJ197,Anmeldung!$A$5:$E$204,5,FALSE)</f>
        <v>#NUM!</v>
      </c>
      <c r="CO197" s="63" t="e">
        <f>VLOOKUP(CJ197,Anmeldung!$A$5:$E$204,5,FALSE)</f>
        <v>#NUM!</v>
      </c>
      <c r="CP197" s="3" t="e">
        <f t="shared" ref="CP197:CP203" si="350">CJ197</f>
        <v>#NUM!</v>
      </c>
      <c r="CQ197" s="64" t="str">
        <f t="shared" ref="CQ197:CQ203" si="351">IFERROR(VLOOKUP("SKi",CO197:CP197,2,FALSE),"")</f>
        <v/>
      </c>
      <c r="CR197" s="65" t="str">
        <f t="shared" ref="CR197:CR203" si="352">IFERROR(VLOOKUP("Snowboard",CO197:CP197,2,FALSE),"")</f>
        <v/>
      </c>
      <c r="CS197">
        <f t="shared" si="299"/>
        <v>194</v>
      </c>
      <c r="CT197" t="str">
        <f t="shared" ref="CT197:CT203" si="353">IFERROR(VLOOKUP(CS197,$CQ$4:$CS$203,3,FALSE),"")</f>
        <v/>
      </c>
      <c r="CU197" t="str">
        <f t="shared" ref="CU197:CU203" si="354">IFERROR(SMALL($CT$4:$CT$203,ROW(CU194)),"")</f>
        <v/>
      </c>
      <c r="CV197" t="str">
        <f t="shared" si="269"/>
        <v/>
      </c>
      <c r="CW197" t="str">
        <f t="shared" ref="CW197:CW203" si="355">IFERROR(SMALL($CV$4:$CV$203,ROW(CW194)),"")</f>
        <v/>
      </c>
      <c r="CZ197" s="3">
        <v>194</v>
      </c>
      <c r="DA197" s="3" t="str">
        <f t="shared" ref="DA197:DA203" si="356">IFERROR(VLOOKUP(CU197,$CI$4:$CL$203,2,FALSE),"")</f>
        <v/>
      </c>
      <c r="DB197" s="3" t="str">
        <f t="shared" ref="DB197:DB203" si="357">IFERROR(VLOOKUP(CU197,$CI$4:$CL$203,3,FALSE),"")</f>
        <v/>
      </c>
      <c r="DC197" s="3" t="str">
        <f t="shared" ref="DC197:DC203" si="358">IFERROR(VLOOKUP(CU197,$CI$4:$CL$203,4,FALSE),"")</f>
        <v/>
      </c>
      <c r="DF197" s="3">
        <v>194</v>
      </c>
      <c r="DG197" s="3" t="str">
        <f t="shared" ref="DG197:DG203" si="359">IFERROR(VLOOKUP(CW197,$CI$4:$CL$203,2,FALSE),"")</f>
        <v/>
      </c>
      <c r="DH197" s="3" t="str">
        <f t="shared" ref="DH197:DH203" si="360">IFERROR(VLOOKUP(CW197,$CI$4:$CL$203,3,FALSE),"")</f>
        <v/>
      </c>
      <c r="DI197" s="3" t="str">
        <f t="shared" ref="DI197:DI203" si="361">IFERROR(VLOOKUP(CW197,$CI$4:$CL$203,4,FALSE),"")</f>
        <v/>
      </c>
    </row>
    <row r="198" spans="1:113" x14ac:dyDescent="0.3">
      <c r="A198">
        <f t="shared" si="300"/>
        <v>0</v>
      </c>
      <c r="B198">
        <f t="shared" si="301"/>
        <v>0</v>
      </c>
      <c r="C198">
        <f t="shared" si="302"/>
        <v>0</v>
      </c>
      <c r="D198">
        <f t="shared" si="303"/>
        <v>0</v>
      </c>
      <c r="E198">
        <f t="shared" si="304"/>
        <v>0</v>
      </c>
      <c r="F198">
        <f t="shared" si="305"/>
        <v>0</v>
      </c>
      <c r="G198">
        <f t="shared" si="306"/>
        <v>0</v>
      </c>
      <c r="H198">
        <f t="shared" si="307"/>
        <v>0</v>
      </c>
      <c r="I198">
        <f t="shared" si="308"/>
        <v>0</v>
      </c>
      <c r="J198">
        <f t="shared" si="309"/>
        <v>0</v>
      </c>
      <c r="M198" s="3" t="str">
        <f t="shared" si="310"/>
        <v/>
      </c>
      <c r="N198" s="3" t="str">
        <f t="shared" si="311"/>
        <v/>
      </c>
      <c r="O198" s="3" t="str">
        <f t="shared" si="312"/>
        <v/>
      </c>
      <c r="P198" s="3" t="str">
        <f t="shared" si="313"/>
        <v/>
      </c>
      <c r="Q198" s="3" t="str">
        <f t="shared" si="314"/>
        <v/>
      </c>
      <c r="R198" s="3" t="str">
        <f t="shared" si="315"/>
        <v/>
      </c>
      <c r="S198" s="3" t="str">
        <f t="shared" si="316"/>
        <v/>
      </c>
      <c r="T198" s="3" t="str">
        <f t="shared" si="317"/>
        <v/>
      </c>
      <c r="U198" s="3" t="str">
        <f t="shared" si="318"/>
        <v/>
      </c>
      <c r="V198" s="3" t="str">
        <f t="shared" si="319"/>
        <v/>
      </c>
      <c r="Z198" s="20" t="str">
        <f>Qualifikation!AD199</f>
        <v/>
      </c>
      <c r="AA198" s="21" t="str">
        <f>Qualifikation!AE199</f>
        <v/>
      </c>
      <c r="AB198" s="21" t="str">
        <f>Qualifikation!AF199</f>
        <v/>
      </c>
      <c r="AC198" s="21" t="str">
        <f>Qualifikation!AG199</f>
        <v/>
      </c>
      <c r="AD198" s="27"/>
      <c r="AE198" t="str">
        <f>IFERROR(VLOOKUP(1000,$A198:Z198,26,FALSE),"")</f>
        <v/>
      </c>
      <c r="AF198" s="20" t="str">
        <f t="shared" si="285"/>
        <v/>
      </c>
      <c r="AG198" s="21" t="str">
        <f t="shared" si="320"/>
        <v/>
      </c>
      <c r="AH198" s="21" t="str">
        <f t="shared" si="286"/>
        <v/>
      </c>
      <c r="AI198" s="21" t="str">
        <f t="shared" si="321"/>
        <v/>
      </c>
      <c r="AJ198" s="27"/>
      <c r="AK198" t="str">
        <f>IFERROR(VLOOKUP(1000,$B198:AF198,31,FALSE),"")</f>
        <v/>
      </c>
      <c r="AL198" s="20" t="str">
        <f t="shared" si="287"/>
        <v/>
      </c>
      <c r="AM198" s="21" t="str">
        <f t="shared" si="322"/>
        <v/>
      </c>
      <c r="AN198" s="21" t="str">
        <f t="shared" si="288"/>
        <v/>
      </c>
      <c r="AO198" s="21" t="str">
        <f t="shared" si="323"/>
        <v/>
      </c>
      <c r="AP198" s="27"/>
      <c r="AQ198" t="str">
        <f t="shared" si="324"/>
        <v/>
      </c>
      <c r="AR198" s="20" t="str">
        <f t="shared" si="289"/>
        <v/>
      </c>
      <c r="AS198" s="21" t="str">
        <f t="shared" si="290"/>
        <v/>
      </c>
      <c r="AT198" s="21" t="str">
        <f t="shared" si="291"/>
        <v/>
      </c>
      <c r="AU198" s="21" t="str">
        <f t="shared" ref="AU198:AU203" si="362">IF(AR198="","",(VLOOKUP(AR198,AL198:AO397,4,FALSE)))</f>
        <v/>
      </c>
      <c r="AV198" s="27"/>
      <c r="AW198" t="str">
        <f t="shared" si="325"/>
        <v/>
      </c>
      <c r="AX198" t="str">
        <f t="shared" si="326"/>
        <v/>
      </c>
      <c r="AY198" t="str">
        <f t="shared" si="327"/>
        <v/>
      </c>
      <c r="AZ198" t="str">
        <f t="shared" si="328"/>
        <v/>
      </c>
      <c r="BA198" t="str">
        <f t="shared" ref="BA198:BA203" si="363">IF(AX198="","",(VLOOKUP(AX198,AR198:AU397,4,FALSE)))</f>
        <v/>
      </c>
      <c r="BB198" s="28"/>
      <c r="BC198" t="str">
        <f t="shared" si="329"/>
        <v/>
      </c>
      <c r="BD198" s="20" t="str">
        <f t="shared" si="292"/>
        <v/>
      </c>
      <c r="BE198" s="21" t="str">
        <f t="shared" si="330"/>
        <v/>
      </c>
      <c r="BF198" s="21" t="str">
        <f t="shared" si="331"/>
        <v/>
      </c>
      <c r="BG198" s="21" t="str">
        <f t="shared" si="332"/>
        <v/>
      </c>
      <c r="BH198" s="27"/>
      <c r="BI198" t="str">
        <f t="shared" si="333"/>
        <v/>
      </c>
      <c r="BJ198" t="str">
        <f t="shared" si="293"/>
        <v/>
      </c>
      <c r="BK198" t="str">
        <f t="shared" si="334"/>
        <v/>
      </c>
      <c r="BL198" t="str">
        <f t="shared" si="335"/>
        <v/>
      </c>
      <c r="BM198" t="str">
        <f t="shared" si="336"/>
        <v/>
      </c>
      <c r="BN198" s="28"/>
      <c r="BO198" t="str">
        <f t="shared" si="337"/>
        <v/>
      </c>
      <c r="BP198" s="20" t="str">
        <f t="shared" si="294"/>
        <v/>
      </c>
      <c r="BQ198" s="21" t="str">
        <f t="shared" si="338"/>
        <v/>
      </c>
      <c r="BR198" s="21" t="str">
        <f t="shared" si="339"/>
        <v/>
      </c>
      <c r="BS198" s="21" t="str">
        <f t="shared" si="340"/>
        <v/>
      </c>
      <c r="BT198" s="27"/>
      <c r="BU198" t="str">
        <f t="shared" si="341"/>
        <v/>
      </c>
      <c r="BV198" t="str">
        <f t="shared" si="295"/>
        <v/>
      </c>
      <c r="BW198" t="str">
        <f t="shared" si="342"/>
        <v/>
      </c>
      <c r="BX198" t="str">
        <f t="shared" si="343"/>
        <v/>
      </c>
      <c r="BY198" t="str">
        <f t="shared" si="344"/>
        <v/>
      </c>
      <c r="BZ198" s="28"/>
      <c r="CA198" t="str">
        <f t="shared" si="345"/>
        <v/>
      </c>
      <c r="CB198" s="20" t="str">
        <f t="shared" si="346"/>
        <v/>
      </c>
      <c r="CC198" s="21" t="str">
        <f t="shared" si="347"/>
        <v/>
      </c>
      <c r="CD198" s="21" t="str">
        <f t="shared" si="348"/>
        <v/>
      </c>
      <c r="CE198" s="21" t="str">
        <f t="shared" si="349"/>
        <v/>
      </c>
      <c r="CF198" s="27"/>
      <c r="CI198" s="3">
        <v>195</v>
      </c>
      <c r="CJ198" s="3" t="e">
        <f t="shared" si="296"/>
        <v>#NUM!</v>
      </c>
      <c r="CK198" s="3" t="e">
        <f t="shared" si="297"/>
        <v>#NUM!</v>
      </c>
      <c r="CL198" s="3" t="e">
        <f t="shared" si="298"/>
        <v>#NUM!</v>
      </c>
      <c r="CM198" s="3" t="e">
        <f>VLOOKUP(CJ198,Anmeldung!$A$5:$E$204,5,FALSE)</f>
        <v>#NUM!</v>
      </c>
      <c r="CO198" s="63" t="e">
        <f>VLOOKUP(CJ198,Anmeldung!$A$5:$E$204,5,FALSE)</f>
        <v>#NUM!</v>
      </c>
      <c r="CP198" s="3" t="e">
        <f t="shared" si="350"/>
        <v>#NUM!</v>
      </c>
      <c r="CQ198" s="64" t="str">
        <f t="shared" si="351"/>
        <v/>
      </c>
      <c r="CR198" s="65" t="str">
        <f t="shared" si="352"/>
        <v/>
      </c>
      <c r="CS198">
        <f t="shared" si="299"/>
        <v>195</v>
      </c>
      <c r="CT198" t="str">
        <f t="shared" si="353"/>
        <v/>
      </c>
      <c r="CU198" t="str">
        <f t="shared" si="354"/>
        <v/>
      </c>
      <c r="CV198" t="str">
        <f t="shared" ref="CV198:CV203" si="364">IFERROR(VLOOKUP(CS198,$CR$4:$CS$203,2,FALSE),"")</f>
        <v/>
      </c>
      <c r="CW198" t="str">
        <f t="shared" si="355"/>
        <v/>
      </c>
      <c r="CZ198" s="3">
        <v>195</v>
      </c>
      <c r="DA198" s="3" t="str">
        <f t="shared" si="356"/>
        <v/>
      </c>
      <c r="DB198" s="3" t="str">
        <f t="shared" si="357"/>
        <v/>
      </c>
      <c r="DC198" s="3" t="str">
        <f t="shared" si="358"/>
        <v/>
      </c>
      <c r="DF198" s="3">
        <v>195</v>
      </c>
      <c r="DG198" s="3" t="str">
        <f t="shared" si="359"/>
        <v/>
      </c>
      <c r="DH198" s="3" t="str">
        <f t="shared" si="360"/>
        <v/>
      </c>
      <c r="DI198" s="3" t="str">
        <f t="shared" si="361"/>
        <v/>
      </c>
    </row>
    <row r="199" spans="1:113" x14ac:dyDescent="0.3">
      <c r="A199">
        <f t="shared" si="300"/>
        <v>0</v>
      </c>
      <c r="B199">
        <f t="shared" si="301"/>
        <v>0</v>
      </c>
      <c r="C199">
        <f t="shared" si="302"/>
        <v>0</v>
      </c>
      <c r="D199">
        <f t="shared" si="303"/>
        <v>0</v>
      </c>
      <c r="E199">
        <f t="shared" si="304"/>
        <v>0</v>
      </c>
      <c r="F199">
        <f t="shared" si="305"/>
        <v>0</v>
      </c>
      <c r="G199">
        <f t="shared" si="306"/>
        <v>0</v>
      </c>
      <c r="H199">
        <f t="shared" si="307"/>
        <v>0</v>
      </c>
      <c r="I199">
        <f t="shared" si="308"/>
        <v>0</v>
      </c>
      <c r="J199">
        <f t="shared" si="309"/>
        <v>0</v>
      </c>
      <c r="M199" s="3" t="str">
        <f t="shared" si="310"/>
        <v/>
      </c>
      <c r="N199" s="3" t="str">
        <f t="shared" si="311"/>
        <v/>
      </c>
      <c r="O199" s="3" t="str">
        <f t="shared" si="312"/>
        <v/>
      </c>
      <c r="P199" s="3" t="str">
        <f t="shared" si="313"/>
        <v/>
      </c>
      <c r="Q199" s="3" t="str">
        <f t="shared" si="314"/>
        <v/>
      </c>
      <c r="R199" s="3" t="str">
        <f t="shared" si="315"/>
        <v/>
      </c>
      <c r="S199" s="3" t="str">
        <f t="shared" si="316"/>
        <v/>
      </c>
      <c r="T199" s="3" t="str">
        <f t="shared" si="317"/>
        <v/>
      </c>
      <c r="U199" s="3" t="str">
        <f t="shared" si="318"/>
        <v/>
      </c>
      <c r="V199" s="3" t="str">
        <f t="shared" si="319"/>
        <v/>
      </c>
      <c r="Z199" s="20" t="str">
        <f>Qualifikation!AD200</f>
        <v/>
      </c>
      <c r="AA199" s="21" t="str">
        <f>Qualifikation!AE200</f>
        <v/>
      </c>
      <c r="AB199" s="21" t="str">
        <f>Qualifikation!AF200</f>
        <v/>
      </c>
      <c r="AC199" s="21" t="str">
        <f>Qualifikation!AG200</f>
        <v/>
      </c>
      <c r="AD199" s="27"/>
      <c r="AE199" t="str">
        <f>IFERROR(VLOOKUP(1000,$A199:Z199,26,FALSE),"")</f>
        <v/>
      </c>
      <c r="AF199" s="20" t="str">
        <f t="shared" si="285"/>
        <v/>
      </c>
      <c r="AG199" s="21" t="str">
        <f t="shared" si="320"/>
        <v/>
      </c>
      <c r="AH199" s="21" t="str">
        <f t="shared" si="286"/>
        <v/>
      </c>
      <c r="AI199" s="21" t="str">
        <f t="shared" si="321"/>
        <v/>
      </c>
      <c r="AJ199" s="27"/>
      <c r="AK199" t="str">
        <f>IFERROR(VLOOKUP(1000,$B199:AF199,31,FALSE),"")</f>
        <v/>
      </c>
      <c r="AL199" s="20" t="str">
        <f t="shared" si="287"/>
        <v/>
      </c>
      <c r="AM199" s="21" t="str">
        <f t="shared" si="322"/>
        <v/>
      </c>
      <c r="AN199" s="21" t="str">
        <f t="shared" si="288"/>
        <v/>
      </c>
      <c r="AO199" s="21" t="str">
        <f t="shared" si="323"/>
        <v/>
      </c>
      <c r="AP199" s="27"/>
      <c r="AQ199" t="str">
        <f t="shared" si="324"/>
        <v/>
      </c>
      <c r="AR199" s="20" t="str">
        <f t="shared" si="289"/>
        <v/>
      </c>
      <c r="AS199" s="21" t="str">
        <f t="shared" si="290"/>
        <v/>
      </c>
      <c r="AT199" s="21" t="str">
        <f t="shared" si="291"/>
        <v/>
      </c>
      <c r="AU199" s="21" t="str">
        <f t="shared" si="362"/>
        <v/>
      </c>
      <c r="AV199" s="27"/>
      <c r="AW199" t="str">
        <f t="shared" si="325"/>
        <v/>
      </c>
      <c r="AX199" t="str">
        <f t="shared" si="326"/>
        <v/>
      </c>
      <c r="AY199" t="str">
        <f t="shared" si="327"/>
        <v/>
      </c>
      <c r="AZ199" t="str">
        <f t="shared" si="328"/>
        <v/>
      </c>
      <c r="BA199" t="str">
        <f t="shared" si="363"/>
        <v/>
      </c>
      <c r="BB199" s="28"/>
      <c r="BC199" t="str">
        <f t="shared" si="329"/>
        <v/>
      </c>
      <c r="BD199" s="20" t="str">
        <f t="shared" si="292"/>
        <v/>
      </c>
      <c r="BE199" s="21" t="str">
        <f t="shared" si="330"/>
        <v/>
      </c>
      <c r="BF199" s="21" t="str">
        <f t="shared" si="331"/>
        <v/>
      </c>
      <c r="BG199" s="21" t="str">
        <f t="shared" si="332"/>
        <v/>
      </c>
      <c r="BH199" s="27"/>
      <c r="BI199" t="str">
        <f t="shared" si="333"/>
        <v/>
      </c>
      <c r="BJ199" t="str">
        <f t="shared" si="293"/>
        <v/>
      </c>
      <c r="BK199" t="str">
        <f t="shared" si="334"/>
        <v/>
      </c>
      <c r="BL199" t="str">
        <f t="shared" si="335"/>
        <v/>
      </c>
      <c r="BM199" t="str">
        <f t="shared" si="336"/>
        <v/>
      </c>
      <c r="BN199" s="28"/>
      <c r="BO199" t="str">
        <f t="shared" si="337"/>
        <v/>
      </c>
      <c r="BP199" s="20" t="str">
        <f t="shared" si="294"/>
        <v/>
      </c>
      <c r="BQ199" s="21" t="str">
        <f t="shared" si="338"/>
        <v/>
      </c>
      <c r="BR199" s="21" t="str">
        <f t="shared" si="339"/>
        <v/>
      </c>
      <c r="BS199" s="21" t="str">
        <f t="shared" si="340"/>
        <v/>
      </c>
      <c r="BT199" s="27"/>
      <c r="BU199" t="str">
        <f t="shared" si="341"/>
        <v/>
      </c>
      <c r="BV199" t="str">
        <f t="shared" si="295"/>
        <v/>
      </c>
      <c r="BW199" t="str">
        <f t="shared" si="342"/>
        <v/>
      </c>
      <c r="BX199" t="str">
        <f t="shared" si="343"/>
        <v/>
      </c>
      <c r="BY199" t="str">
        <f t="shared" si="344"/>
        <v/>
      </c>
      <c r="BZ199" s="28"/>
      <c r="CA199" t="str">
        <f t="shared" si="345"/>
        <v/>
      </c>
      <c r="CB199" s="20" t="str">
        <f t="shared" si="346"/>
        <v/>
      </c>
      <c r="CC199" s="21" t="str">
        <f t="shared" si="347"/>
        <v/>
      </c>
      <c r="CD199" s="21" t="str">
        <f t="shared" si="348"/>
        <v/>
      </c>
      <c r="CE199" s="21" t="str">
        <f t="shared" si="349"/>
        <v/>
      </c>
      <c r="CF199" s="27"/>
      <c r="CI199" s="3">
        <v>196</v>
      </c>
      <c r="CJ199" s="3" t="e">
        <f t="shared" si="296"/>
        <v>#NUM!</v>
      </c>
      <c r="CK199" s="3" t="e">
        <f t="shared" si="297"/>
        <v>#NUM!</v>
      </c>
      <c r="CL199" s="3" t="e">
        <f t="shared" si="298"/>
        <v>#NUM!</v>
      </c>
      <c r="CM199" s="3" t="e">
        <f>VLOOKUP(CJ199,Anmeldung!$A$5:$E$204,5,FALSE)</f>
        <v>#NUM!</v>
      </c>
      <c r="CO199" s="63" t="e">
        <f>VLOOKUP(CJ199,Anmeldung!$A$5:$E$204,5,FALSE)</f>
        <v>#NUM!</v>
      </c>
      <c r="CP199" s="3" t="e">
        <f t="shared" si="350"/>
        <v>#NUM!</v>
      </c>
      <c r="CQ199" s="64" t="str">
        <f t="shared" si="351"/>
        <v/>
      </c>
      <c r="CR199" s="65" t="str">
        <f t="shared" si="352"/>
        <v/>
      </c>
      <c r="CS199">
        <f t="shared" si="299"/>
        <v>196</v>
      </c>
      <c r="CT199" t="str">
        <f t="shared" si="353"/>
        <v/>
      </c>
      <c r="CU199" t="str">
        <f t="shared" si="354"/>
        <v/>
      </c>
      <c r="CV199" t="str">
        <f t="shared" si="364"/>
        <v/>
      </c>
      <c r="CW199" t="str">
        <f t="shared" si="355"/>
        <v/>
      </c>
      <c r="CZ199" s="3">
        <v>196</v>
      </c>
      <c r="DA199" s="3" t="str">
        <f t="shared" si="356"/>
        <v/>
      </c>
      <c r="DB199" s="3" t="str">
        <f t="shared" si="357"/>
        <v/>
      </c>
      <c r="DC199" s="3" t="str">
        <f t="shared" si="358"/>
        <v/>
      </c>
      <c r="DF199" s="3">
        <v>196</v>
      </c>
      <c r="DG199" s="3" t="str">
        <f t="shared" si="359"/>
        <v/>
      </c>
      <c r="DH199" s="3" t="str">
        <f t="shared" si="360"/>
        <v/>
      </c>
      <c r="DI199" s="3" t="str">
        <f t="shared" si="361"/>
        <v/>
      </c>
    </row>
    <row r="200" spans="1:113" x14ac:dyDescent="0.3">
      <c r="A200">
        <f t="shared" si="300"/>
        <v>0</v>
      </c>
      <c r="B200">
        <f t="shared" si="301"/>
        <v>0</v>
      </c>
      <c r="C200">
        <f t="shared" si="302"/>
        <v>0</v>
      </c>
      <c r="D200">
        <f t="shared" si="303"/>
        <v>0</v>
      </c>
      <c r="E200">
        <f t="shared" si="304"/>
        <v>0</v>
      </c>
      <c r="F200">
        <f t="shared" si="305"/>
        <v>0</v>
      </c>
      <c r="G200">
        <f t="shared" si="306"/>
        <v>0</v>
      </c>
      <c r="H200">
        <f t="shared" si="307"/>
        <v>0</v>
      </c>
      <c r="I200">
        <f t="shared" si="308"/>
        <v>0</v>
      </c>
      <c r="J200">
        <f t="shared" si="309"/>
        <v>0</v>
      </c>
      <c r="M200" s="3" t="str">
        <f t="shared" si="310"/>
        <v/>
      </c>
      <c r="N200" s="3" t="str">
        <f t="shared" si="311"/>
        <v/>
      </c>
      <c r="O200" s="3" t="str">
        <f t="shared" si="312"/>
        <v/>
      </c>
      <c r="P200" s="3" t="str">
        <f t="shared" si="313"/>
        <v/>
      </c>
      <c r="Q200" s="3" t="str">
        <f t="shared" si="314"/>
        <v/>
      </c>
      <c r="R200" s="3" t="str">
        <f t="shared" si="315"/>
        <v/>
      </c>
      <c r="S200" s="3" t="str">
        <f t="shared" si="316"/>
        <v/>
      </c>
      <c r="T200" s="3" t="str">
        <f t="shared" si="317"/>
        <v/>
      </c>
      <c r="U200" s="3" t="str">
        <f t="shared" si="318"/>
        <v/>
      </c>
      <c r="V200" s="3" t="str">
        <f t="shared" si="319"/>
        <v/>
      </c>
      <c r="Z200" s="20" t="str">
        <f>Qualifikation!AD201</f>
        <v/>
      </c>
      <c r="AA200" s="21" t="str">
        <f>Qualifikation!AE201</f>
        <v/>
      </c>
      <c r="AB200" s="21" t="str">
        <f>Qualifikation!AF201</f>
        <v/>
      </c>
      <c r="AC200" s="21" t="str">
        <f>Qualifikation!AG201</f>
        <v/>
      </c>
      <c r="AD200" s="27"/>
      <c r="AE200" t="str">
        <f>IFERROR(VLOOKUP(1000,$A200:Z200,26,FALSE),"")</f>
        <v/>
      </c>
      <c r="AF200" s="20" t="str">
        <f t="shared" si="285"/>
        <v/>
      </c>
      <c r="AG200" s="21" t="str">
        <f t="shared" si="320"/>
        <v/>
      </c>
      <c r="AH200" s="21" t="str">
        <f t="shared" si="286"/>
        <v/>
      </c>
      <c r="AI200" s="21" t="str">
        <f t="shared" si="321"/>
        <v/>
      </c>
      <c r="AJ200" s="27"/>
      <c r="AK200" t="str">
        <f>IFERROR(VLOOKUP(1000,$B200:AF200,31,FALSE),"")</f>
        <v/>
      </c>
      <c r="AL200" s="20" t="str">
        <f t="shared" si="287"/>
        <v/>
      </c>
      <c r="AM200" s="21" t="str">
        <f t="shared" si="322"/>
        <v/>
      </c>
      <c r="AN200" s="21" t="str">
        <f t="shared" si="288"/>
        <v/>
      </c>
      <c r="AO200" s="21" t="str">
        <f t="shared" si="323"/>
        <v/>
      </c>
      <c r="AP200" s="27"/>
      <c r="AQ200" t="str">
        <f t="shared" si="324"/>
        <v/>
      </c>
      <c r="AR200" s="20" t="str">
        <f t="shared" si="289"/>
        <v/>
      </c>
      <c r="AS200" s="21" t="str">
        <f t="shared" si="290"/>
        <v/>
      </c>
      <c r="AT200" s="21" t="str">
        <f t="shared" si="291"/>
        <v/>
      </c>
      <c r="AU200" s="21" t="str">
        <f t="shared" si="362"/>
        <v/>
      </c>
      <c r="AV200" s="27"/>
      <c r="AW200" t="str">
        <f t="shared" si="325"/>
        <v/>
      </c>
      <c r="AX200" t="str">
        <f t="shared" si="326"/>
        <v/>
      </c>
      <c r="AY200" t="str">
        <f t="shared" si="327"/>
        <v/>
      </c>
      <c r="AZ200" t="str">
        <f t="shared" si="328"/>
        <v/>
      </c>
      <c r="BA200" t="str">
        <f t="shared" si="363"/>
        <v/>
      </c>
      <c r="BB200" s="28"/>
      <c r="BC200" t="str">
        <f t="shared" si="329"/>
        <v/>
      </c>
      <c r="BD200" s="20" t="str">
        <f t="shared" si="292"/>
        <v/>
      </c>
      <c r="BE200" s="21" t="str">
        <f t="shared" si="330"/>
        <v/>
      </c>
      <c r="BF200" s="21" t="str">
        <f t="shared" si="331"/>
        <v/>
      </c>
      <c r="BG200" s="21" t="str">
        <f t="shared" si="332"/>
        <v/>
      </c>
      <c r="BH200" s="27"/>
      <c r="BI200" t="str">
        <f t="shared" si="333"/>
        <v/>
      </c>
      <c r="BJ200" t="str">
        <f t="shared" si="293"/>
        <v/>
      </c>
      <c r="BK200" t="str">
        <f t="shared" si="334"/>
        <v/>
      </c>
      <c r="BL200" t="str">
        <f t="shared" si="335"/>
        <v/>
      </c>
      <c r="BM200" t="str">
        <f t="shared" si="336"/>
        <v/>
      </c>
      <c r="BN200" s="28"/>
      <c r="BO200" t="str">
        <f t="shared" si="337"/>
        <v/>
      </c>
      <c r="BP200" s="20" t="str">
        <f t="shared" si="294"/>
        <v/>
      </c>
      <c r="BQ200" s="21" t="str">
        <f t="shared" si="338"/>
        <v/>
      </c>
      <c r="BR200" s="21" t="str">
        <f t="shared" si="339"/>
        <v/>
      </c>
      <c r="BS200" s="21" t="str">
        <f t="shared" si="340"/>
        <v/>
      </c>
      <c r="BT200" s="27"/>
      <c r="BU200" t="str">
        <f t="shared" si="341"/>
        <v/>
      </c>
      <c r="BV200" t="str">
        <f t="shared" si="295"/>
        <v/>
      </c>
      <c r="BW200" t="str">
        <f t="shared" si="342"/>
        <v/>
      </c>
      <c r="BX200" t="str">
        <f t="shared" si="343"/>
        <v/>
      </c>
      <c r="BY200" t="str">
        <f t="shared" si="344"/>
        <v/>
      </c>
      <c r="BZ200" s="28"/>
      <c r="CA200" t="str">
        <f t="shared" si="345"/>
        <v/>
      </c>
      <c r="CB200" s="20" t="str">
        <f t="shared" si="346"/>
        <v/>
      </c>
      <c r="CC200" s="21" t="str">
        <f t="shared" si="347"/>
        <v/>
      </c>
      <c r="CD200" s="21" t="str">
        <f t="shared" si="348"/>
        <v/>
      </c>
      <c r="CE200" s="21" t="str">
        <f t="shared" si="349"/>
        <v/>
      </c>
      <c r="CF200" s="27"/>
      <c r="CI200" s="3">
        <v>197</v>
      </c>
      <c r="CJ200" s="3" t="e">
        <f t="shared" si="296"/>
        <v>#NUM!</v>
      </c>
      <c r="CK200" s="3" t="e">
        <f t="shared" si="297"/>
        <v>#NUM!</v>
      </c>
      <c r="CL200" s="3" t="e">
        <f t="shared" si="298"/>
        <v>#NUM!</v>
      </c>
      <c r="CM200" s="3" t="e">
        <f>VLOOKUP(CJ200,Anmeldung!$A$5:$E$204,5,FALSE)</f>
        <v>#NUM!</v>
      </c>
      <c r="CO200" s="63" t="e">
        <f>VLOOKUP(CJ200,Anmeldung!$A$5:$E$204,5,FALSE)</f>
        <v>#NUM!</v>
      </c>
      <c r="CP200" s="3" t="e">
        <f t="shared" si="350"/>
        <v>#NUM!</v>
      </c>
      <c r="CQ200" s="64" t="str">
        <f t="shared" si="351"/>
        <v/>
      </c>
      <c r="CR200" s="65" t="str">
        <f t="shared" si="352"/>
        <v/>
      </c>
      <c r="CS200">
        <f t="shared" si="299"/>
        <v>197</v>
      </c>
      <c r="CT200" t="str">
        <f t="shared" si="353"/>
        <v/>
      </c>
      <c r="CU200" t="str">
        <f t="shared" si="354"/>
        <v/>
      </c>
      <c r="CV200" t="str">
        <f t="shared" si="364"/>
        <v/>
      </c>
      <c r="CW200" t="str">
        <f t="shared" si="355"/>
        <v/>
      </c>
      <c r="CZ200" s="3">
        <v>197</v>
      </c>
      <c r="DA200" s="3" t="str">
        <f t="shared" si="356"/>
        <v/>
      </c>
      <c r="DB200" s="3" t="str">
        <f t="shared" si="357"/>
        <v/>
      </c>
      <c r="DC200" s="3" t="str">
        <f t="shared" si="358"/>
        <v/>
      </c>
      <c r="DF200" s="3">
        <v>197</v>
      </c>
      <c r="DG200" s="3" t="str">
        <f t="shared" si="359"/>
        <v/>
      </c>
      <c r="DH200" s="3" t="str">
        <f t="shared" si="360"/>
        <v/>
      </c>
      <c r="DI200" s="3" t="str">
        <f t="shared" si="361"/>
        <v/>
      </c>
    </row>
    <row r="201" spans="1:113" x14ac:dyDescent="0.3">
      <c r="A201">
        <f t="shared" si="300"/>
        <v>0</v>
      </c>
      <c r="B201">
        <f t="shared" si="301"/>
        <v>0</v>
      </c>
      <c r="C201">
        <f t="shared" si="302"/>
        <v>0</v>
      </c>
      <c r="D201">
        <f t="shared" si="303"/>
        <v>0</v>
      </c>
      <c r="E201">
        <f t="shared" si="304"/>
        <v>0</v>
      </c>
      <c r="F201">
        <f t="shared" si="305"/>
        <v>0</v>
      </c>
      <c r="G201">
        <f t="shared" si="306"/>
        <v>0</v>
      </c>
      <c r="H201">
        <f t="shared" si="307"/>
        <v>0</v>
      </c>
      <c r="I201">
        <f t="shared" si="308"/>
        <v>0</v>
      </c>
      <c r="J201">
        <f t="shared" si="309"/>
        <v>0</v>
      </c>
      <c r="M201" s="3" t="str">
        <f t="shared" si="310"/>
        <v/>
      </c>
      <c r="N201" s="3" t="str">
        <f t="shared" si="311"/>
        <v/>
      </c>
      <c r="O201" s="3" t="str">
        <f t="shared" si="312"/>
        <v/>
      </c>
      <c r="P201" s="3" t="str">
        <f t="shared" si="313"/>
        <v/>
      </c>
      <c r="Q201" s="3" t="str">
        <f t="shared" si="314"/>
        <v/>
      </c>
      <c r="R201" s="3" t="str">
        <f t="shared" si="315"/>
        <v/>
      </c>
      <c r="S201" s="3" t="str">
        <f t="shared" si="316"/>
        <v/>
      </c>
      <c r="T201" s="3" t="str">
        <f t="shared" si="317"/>
        <v/>
      </c>
      <c r="U201" s="3" t="str">
        <f t="shared" si="318"/>
        <v/>
      </c>
      <c r="V201" s="3" t="str">
        <f t="shared" si="319"/>
        <v/>
      </c>
      <c r="Z201" s="20" t="str">
        <f>Qualifikation!AD202</f>
        <v/>
      </c>
      <c r="AA201" s="21" t="str">
        <f>Qualifikation!AE202</f>
        <v/>
      </c>
      <c r="AB201" s="21" t="str">
        <f>Qualifikation!AF202</f>
        <v/>
      </c>
      <c r="AC201" s="21" t="str">
        <f>Qualifikation!AG202</f>
        <v/>
      </c>
      <c r="AD201" s="27"/>
      <c r="AE201" t="str">
        <f>IFERROR(VLOOKUP(1000,$A201:Z201,26,FALSE),"")</f>
        <v/>
      </c>
      <c r="AF201" s="20" t="str">
        <f t="shared" si="285"/>
        <v/>
      </c>
      <c r="AG201" s="21" t="str">
        <f t="shared" si="320"/>
        <v/>
      </c>
      <c r="AH201" s="21" t="str">
        <f t="shared" si="286"/>
        <v/>
      </c>
      <c r="AI201" s="21" t="str">
        <f t="shared" si="321"/>
        <v/>
      </c>
      <c r="AJ201" s="27"/>
      <c r="AK201" t="str">
        <f>IFERROR(VLOOKUP(1000,$B201:AF201,31,FALSE),"")</f>
        <v/>
      </c>
      <c r="AL201" s="20" t="str">
        <f t="shared" si="287"/>
        <v/>
      </c>
      <c r="AM201" s="21" t="str">
        <f t="shared" si="322"/>
        <v/>
      </c>
      <c r="AN201" s="21" t="str">
        <f t="shared" si="288"/>
        <v/>
      </c>
      <c r="AO201" s="21" t="str">
        <f t="shared" si="323"/>
        <v/>
      </c>
      <c r="AP201" s="27"/>
      <c r="AQ201" t="str">
        <f t="shared" si="324"/>
        <v/>
      </c>
      <c r="AR201" s="20" t="str">
        <f t="shared" si="289"/>
        <v/>
      </c>
      <c r="AS201" s="21" t="str">
        <f t="shared" si="290"/>
        <v/>
      </c>
      <c r="AT201" s="21" t="str">
        <f t="shared" si="291"/>
        <v/>
      </c>
      <c r="AU201" s="21" t="str">
        <f t="shared" si="362"/>
        <v/>
      </c>
      <c r="AV201" s="27"/>
      <c r="AW201" t="str">
        <f t="shared" si="325"/>
        <v/>
      </c>
      <c r="AX201" t="str">
        <f t="shared" si="326"/>
        <v/>
      </c>
      <c r="AY201" t="str">
        <f t="shared" si="327"/>
        <v/>
      </c>
      <c r="AZ201" t="str">
        <f t="shared" si="328"/>
        <v/>
      </c>
      <c r="BA201" t="str">
        <f t="shared" si="363"/>
        <v/>
      </c>
      <c r="BB201" s="28"/>
      <c r="BC201" t="str">
        <f t="shared" si="329"/>
        <v/>
      </c>
      <c r="BD201" s="20" t="str">
        <f t="shared" si="292"/>
        <v/>
      </c>
      <c r="BE201" s="21" t="str">
        <f t="shared" si="330"/>
        <v/>
      </c>
      <c r="BF201" s="21" t="str">
        <f t="shared" si="331"/>
        <v/>
      </c>
      <c r="BG201" s="21" t="str">
        <f t="shared" si="332"/>
        <v/>
      </c>
      <c r="BH201" s="27"/>
      <c r="BI201" t="str">
        <f t="shared" si="333"/>
        <v/>
      </c>
      <c r="BJ201" t="str">
        <f t="shared" si="293"/>
        <v/>
      </c>
      <c r="BK201" t="str">
        <f t="shared" si="334"/>
        <v/>
      </c>
      <c r="BL201" t="str">
        <f t="shared" si="335"/>
        <v/>
      </c>
      <c r="BM201" t="str">
        <f t="shared" si="336"/>
        <v/>
      </c>
      <c r="BN201" s="28"/>
      <c r="BO201" t="str">
        <f t="shared" si="337"/>
        <v/>
      </c>
      <c r="BP201" s="20" t="str">
        <f t="shared" si="294"/>
        <v/>
      </c>
      <c r="BQ201" s="21" t="str">
        <f t="shared" si="338"/>
        <v/>
      </c>
      <c r="BR201" s="21" t="str">
        <f t="shared" si="339"/>
        <v/>
      </c>
      <c r="BS201" s="21" t="str">
        <f t="shared" si="340"/>
        <v/>
      </c>
      <c r="BT201" s="27"/>
      <c r="BU201" t="str">
        <f t="shared" si="341"/>
        <v/>
      </c>
      <c r="BV201" t="str">
        <f t="shared" si="295"/>
        <v/>
      </c>
      <c r="BW201" t="str">
        <f t="shared" si="342"/>
        <v/>
      </c>
      <c r="BX201" t="str">
        <f t="shared" si="343"/>
        <v/>
      </c>
      <c r="BY201" t="str">
        <f t="shared" si="344"/>
        <v/>
      </c>
      <c r="BZ201" s="28"/>
      <c r="CA201" t="str">
        <f t="shared" si="345"/>
        <v/>
      </c>
      <c r="CB201" s="20" t="str">
        <f t="shared" si="346"/>
        <v/>
      </c>
      <c r="CC201" s="21" t="str">
        <f t="shared" si="347"/>
        <v/>
      </c>
      <c r="CD201" s="21" t="str">
        <f t="shared" si="348"/>
        <v/>
      </c>
      <c r="CE201" s="21" t="str">
        <f t="shared" si="349"/>
        <v/>
      </c>
      <c r="CF201" s="27"/>
      <c r="CI201" s="3">
        <v>198</v>
      </c>
      <c r="CJ201" s="3" t="e">
        <f t="shared" si="296"/>
        <v>#NUM!</v>
      </c>
      <c r="CK201" s="3" t="e">
        <f t="shared" si="297"/>
        <v>#NUM!</v>
      </c>
      <c r="CL201" s="3" t="e">
        <f t="shared" si="298"/>
        <v>#NUM!</v>
      </c>
      <c r="CM201" s="3" t="e">
        <f>VLOOKUP(CJ201,Anmeldung!$A$5:$E$204,5,FALSE)</f>
        <v>#NUM!</v>
      </c>
      <c r="CO201" s="63" t="e">
        <f>VLOOKUP(CJ201,Anmeldung!$A$5:$E$204,5,FALSE)</f>
        <v>#NUM!</v>
      </c>
      <c r="CP201" s="3" t="e">
        <f t="shared" si="350"/>
        <v>#NUM!</v>
      </c>
      <c r="CQ201" s="64" t="str">
        <f t="shared" si="351"/>
        <v/>
      </c>
      <c r="CR201" s="65" t="str">
        <f t="shared" si="352"/>
        <v/>
      </c>
      <c r="CS201">
        <f t="shared" si="299"/>
        <v>198</v>
      </c>
      <c r="CT201" t="str">
        <f t="shared" si="353"/>
        <v/>
      </c>
      <c r="CU201" t="str">
        <f t="shared" si="354"/>
        <v/>
      </c>
      <c r="CV201" t="str">
        <f t="shared" si="364"/>
        <v/>
      </c>
      <c r="CW201" t="str">
        <f t="shared" si="355"/>
        <v/>
      </c>
      <c r="CZ201" s="3">
        <v>198</v>
      </c>
      <c r="DA201" s="3" t="str">
        <f t="shared" si="356"/>
        <v/>
      </c>
      <c r="DB201" s="3" t="str">
        <f t="shared" si="357"/>
        <v/>
      </c>
      <c r="DC201" s="3" t="str">
        <f t="shared" si="358"/>
        <v/>
      </c>
      <c r="DF201" s="3">
        <v>198</v>
      </c>
      <c r="DG201" s="3" t="str">
        <f t="shared" si="359"/>
        <v/>
      </c>
      <c r="DH201" s="3" t="str">
        <f t="shared" si="360"/>
        <v/>
      </c>
      <c r="DI201" s="3" t="str">
        <f t="shared" si="361"/>
        <v/>
      </c>
    </row>
    <row r="202" spans="1:113" x14ac:dyDescent="0.3">
      <c r="A202">
        <f t="shared" si="300"/>
        <v>0</v>
      </c>
      <c r="B202">
        <f t="shared" si="301"/>
        <v>0</v>
      </c>
      <c r="C202">
        <f t="shared" si="302"/>
        <v>0</v>
      </c>
      <c r="D202">
        <f t="shared" si="303"/>
        <v>0</v>
      </c>
      <c r="E202">
        <f t="shared" si="304"/>
        <v>0</v>
      </c>
      <c r="F202">
        <f t="shared" si="305"/>
        <v>0</v>
      </c>
      <c r="G202">
        <f t="shared" si="306"/>
        <v>0</v>
      </c>
      <c r="H202">
        <f t="shared" si="307"/>
        <v>0</v>
      </c>
      <c r="I202">
        <f t="shared" si="308"/>
        <v>0</v>
      </c>
      <c r="J202">
        <f t="shared" si="309"/>
        <v>0</v>
      </c>
      <c r="M202" s="3" t="str">
        <f t="shared" si="310"/>
        <v/>
      </c>
      <c r="N202" s="3" t="str">
        <f t="shared" si="311"/>
        <v/>
      </c>
      <c r="O202" s="3" t="str">
        <f t="shared" si="312"/>
        <v/>
      </c>
      <c r="P202" s="3" t="str">
        <f t="shared" si="313"/>
        <v/>
      </c>
      <c r="Q202" s="3" t="str">
        <f t="shared" si="314"/>
        <v/>
      </c>
      <c r="R202" s="3" t="str">
        <f t="shared" si="315"/>
        <v/>
      </c>
      <c r="S202" s="3" t="str">
        <f t="shared" si="316"/>
        <v/>
      </c>
      <c r="T202" s="3" t="str">
        <f t="shared" si="317"/>
        <v/>
      </c>
      <c r="U202" s="3" t="str">
        <f t="shared" si="318"/>
        <v/>
      </c>
      <c r="V202" s="3" t="str">
        <f t="shared" si="319"/>
        <v/>
      </c>
      <c r="Z202" s="20" t="str">
        <f>Qualifikation!AD203</f>
        <v/>
      </c>
      <c r="AA202" s="21" t="str">
        <f>Qualifikation!AE203</f>
        <v/>
      </c>
      <c r="AB202" s="21" t="str">
        <f>Qualifikation!AF203</f>
        <v/>
      </c>
      <c r="AC202" s="21" t="str">
        <f>Qualifikation!AG203</f>
        <v/>
      </c>
      <c r="AD202" s="27"/>
      <c r="AE202" t="str">
        <f>IFERROR(VLOOKUP(1000,$A202:Z202,26,FALSE),"")</f>
        <v/>
      </c>
      <c r="AF202" s="20" t="str">
        <f t="shared" si="285"/>
        <v/>
      </c>
      <c r="AG202" s="21" t="str">
        <f t="shared" si="320"/>
        <v/>
      </c>
      <c r="AH202" s="21" t="str">
        <f t="shared" si="286"/>
        <v/>
      </c>
      <c r="AI202" s="21" t="str">
        <f t="shared" si="321"/>
        <v/>
      </c>
      <c r="AJ202" s="27"/>
      <c r="AK202" t="str">
        <f>IFERROR(VLOOKUP(1000,$B202:AF202,31,FALSE),"")</f>
        <v/>
      </c>
      <c r="AL202" s="20" t="str">
        <f t="shared" si="287"/>
        <v/>
      </c>
      <c r="AM202" s="21" t="str">
        <f t="shared" si="322"/>
        <v/>
      </c>
      <c r="AN202" s="21" t="str">
        <f t="shared" si="288"/>
        <v/>
      </c>
      <c r="AO202" s="21" t="str">
        <f t="shared" si="323"/>
        <v/>
      </c>
      <c r="AP202" s="27"/>
      <c r="AQ202" t="str">
        <f t="shared" si="324"/>
        <v/>
      </c>
      <c r="AR202" s="20" t="str">
        <f t="shared" si="289"/>
        <v/>
      </c>
      <c r="AS202" s="21" t="str">
        <f t="shared" si="290"/>
        <v/>
      </c>
      <c r="AT202" s="21" t="str">
        <f t="shared" si="291"/>
        <v/>
      </c>
      <c r="AU202" s="21" t="str">
        <f t="shared" si="362"/>
        <v/>
      </c>
      <c r="AV202" s="27"/>
      <c r="AW202" t="str">
        <f t="shared" si="325"/>
        <v/>
      </c>
      <c r="AX202" t="str">
        <f t="shared" si="326"/>
        <v/>
      </c>
      <c r="AY202" t="str">
        <f t="shared" si="327"/>
        <v/>
      </c>
      <c r="AZ202" t="str">
        <f t="shared" si="328"/>
        <v/>
      </c>
      <c r="BA202" t="str">
        <f t="shared" si="363"/>
        <v/>
      </c>
      <c r="BB202" s="28"/>
      <c r="BC202" t="str">
        <f t="shared" si="329"/>
        <v/>
      </c>
      <c r="BD202" s="20" t="str">
        <f t="shared" si="292"/>
        <v/>
      </c>
      <c r="BE202" s="21" t="str">
        <f t="shared" si="330"/>
        <v/>
      </c>
      <c r="BF202" s="21" t="str">
        <f t="shared" si="331"/>
        <v/>
      </c>
      <c r="BG202" s="21" t="str">
        <f t="shared" si="332"/>
        <v/>
      </c>
      <c r="BH202" s="27"/>
      <c r="BI202" t="str">
        <f t="shared" si="333"/>
        <v/>
      </c>
      <c r="BJ202" t="str">
        <f t="shared" si="293"/>
        <v/>
      </c>
      <c r="BK202" t="str">
        <f t="shared" si="334"/>
        <v/>
      </c>
      <c r="BL202" t="str">
        <f t="shared" si="335"/>
        <v/>
      </c>
      <c r="BM202" t="str">
        <f t="shared" si="336"/>
        <v/>
      </c>
      <c r="BN202" s="28"/>
      <c r="BO202" t="str">
        <f t="shared" si="337"/>
        <v/>
      </c>
      <c r="BP202" s="20" t="str">
        <f t="shared" si="294"/>
        <v/>
      </c>
      <c r="BQ202" s="21" t="str">
        <f t="shared" si="338"/>
        <v/>
      </c>
      <c r="BR202" s="21" t="str">
        <f t="shared" si="339"/>
        <v/>
      </c>
      <c r="BS202" s="21" t="str">
        <f t="shared" si="340"/>
        <v/>
      </c>
      <c r="BT202" s="27"/>
      <c r="BU202" t="str">
        <f t="shared" si="341"/>
        <v/>
      </c>
      <c r="BV202" t="str">
        <f t="shared" si="295"/>
        <v/>
      </c>
      <c r="BW202" t="str">
        <f t="shared" si="342"/>
        <v/>
      </c>
      <c r="BX202" t="str">
        <f t="shared" si="343"/>
        <v/>
      </c>
      <c r="BY202" t="str">
        <f t="shared" si="344"/>
        <v/>
      </c>
      <c r="BZ202" s="28"/>
      <c r="CA202" t="str">
        <f t="shared" si="345"/>
        <v/>
      </c>
      <c r="CB202" s="20" t="str">
        <f t="shared" si="346"/>
        <v/>
      </c>
      <c r="CC202" s="21" t="str">
        <f t="shared" si="347"/>
        <v/>
      </c>
      <c r="CD202" s="21" t="str">
        <f t="shared" si="348"/>
        <v/>
      </c>
      <c r="CE202" s="21" t="str">
        <f t="shared" si="349"/>
        <v/>
      </c>
      <c r="CF202" s="27"/>
      <c r="CI202" s="3">
        <v>199</v>
      </c>
      <c r="CJ202" s="3" t="e">
        <f t="shared" si="296"/>
        <v>#NUM!</v>
      </c>
      <c r="CK202" s="3" t="e">
        <f t="shared" si="297"/>
        <v>#NUM!</v>
      </c>
      <c r="CL202" s="3" t="e">
        <f t="shared" si="298"/>
        <v>#NUM!</v>
      </c>
      <c r="CM202" s="3" t="e">
        <f>VLOOKUP(CJ202,Anmeldung!$A$5:$E$204,5,FALSE)</f>
        <v>#NUM!</v>
      </c>
      <c r="CO202" s="63" t="e">
        <f>VLOOKUP(CJ202,Anmeldung!$A$5:$E$204,5,FALSE)</f>
        <v>#NUM!</v>
      </c>
      <c r="CP202" s="3" t="e">
        <f t="shared" si="350"/>
        <v>#NUM!</v>
      </c>
      <c r="CQ202" s="64" t="str">
        <f t="shared" si="351"/>
        <v/>
      </c>
      <c r="CR202" s="65" t="str">
        <f t="shared" si="352"/>
        <v/>
      </c>
      <c r="CS202">
        <f t="shared" si="299"/>
        <v>199</v>
      </c>
      <c r="CT202" t="str">
        <f t="shared" si="353"/>
        <v/>
      </c>
      <c r="CU202" t="str">
        <f t="shared" si="354"/>
        <v/>
      </c>
      <c r="CV202" t="str">
        <f t="shared" si="364"/>
        <v/>
      </c>
      <c r="CW202" t="str">
        <f t="shared" si="355"/>
        <v/>
      </c>
      <c r="CZ202" s="3">
        <v>199</v>
      </c>
      <c r="DA202" s="3" t="str">
        <f t="shared" si="356"/>
        <v/>
      </c>
      <c r="DB202" s="3" t="str">
        <f t="shared" si="357"/>
        <v/>
      </c>
      <c r="DC202" s="3" t="str">
        <f t="shared" si="358"/>
        <v/>
      </c>
      <c r="DF202" s="3">
        <v>199</v>
      </c>
      <c r="DG202" s="3" t="str">
        <f t="shared" si="359"/>
        <v/>
      </c>
      <c r="DH202" s="3" t="str">
        <f t="shared" si="360"/>
        <v/>
      </c>
      <c r="DI202" s="3" t="str">
        <f t="shared" si="361"/>
        <v/>
      </c>
    </row>
    <row r="203" spans="1:113" ht="15" thickBot="1" x14ac:dyDescent="0.35">
      <c r="A203">
        <f t="shared" si="300"/>
        <v>0</v>
      </c>
      <c r="B203">
        <f t="shared" si="301"/>
        <v>0</v>
      </c>
      <c r="C203">
        <f t="shared" si="302"/>
        <v>0</v>
      </c>
      <c r="D203">
        <f t="shared" si="303"/>
        <v>0</v>
      </c>
      <c r="E203">
        <f t="shared" si="304"/>
        <v>0</v>
      </c>
      <c r="F203">
        <f t="shared" si="305"/>
        <v>0</v>
      </c>
      <c r="G203">
        <f t="shared" si="306"/>
        <v>0</v>
      </c>
      <c r="H203">
        <f t="shared" si="307"/>
        <v>0</v>
      </c>
      <c r="I203">
        <f t="shared" si="308"/>
        <v>0</v>
      </c>
      <c r="J203">
        <f t="shared" si="309"/>
        <v>0</v>
      </c>
      <c r="M203" s="3" t="str">
        <f t="shared" si="310"/>
        <v/>
      </c>
      <c r="N203" s="3" t="str">
        <f t="shared" si="311"/>
        <v/>
      </c>
      <c r="O203" s="3" t="str">
        <f t="shared" si="312"/>
        <v/>
      </c>
      <c r="P203" s="3" t="str">
        <f t="shared" si="313"/>
        <v/>
      </c>
      <c r="Q203" s="3" t="str">
        <f t="shared" si="314"/>
        <v/>
      </c>
      <c r="R203" s="3" t="str">
        <f t="shared" si="315"/>
        <v/>
      </c>
      <c r="S203" s="3" t="str">
        <f t="shared" si="316"/>
        <v/>
      </c>
      <c r="T203" s="3" t="str">
        <f t="shared" si="317"/>
        <v/>
      </c>
      <c r="U203" s="3" t="str">
        <f t="shared" si="318"/>
        <v/>
      </c>
      <c r="V203" s="3" t="str">
        <f t="shared" si="319"/>
        <v/>
      </c>
      <c r="Z203" s="20" t="str">
        <f>Qualifikation!AD204</f>
        <v/>
      </c>
      <c r="AA203" s="21" t="str">
        <f>Qualifikation!AE204</f>
        <v/>
      </c>
      <c r="AB203" s="21" t="str">
        <f>Qualifikation!AF204</f>
        <v/>
      </c>
      <c r="AC203" s="21" t="str">
        <f>Qualifikation!AG204</f>
        <v/>
      </c>
      <c r="AD203" s="27"/>
      <c r="AE203" t="str">
        <f>IFERROR(VLOOKUP(1000,$A203:Z203,26,FALSE),"")</f>
        <v/>
      </c>
      <c r="AF203" s="20" t="str">
        <f t="shared" si="285"/>
        <v/>
      </c>
      <c r="AG203" s="21" t="str">
        <f t="shared" si="320"/>
        <v/>
      </c>
      <c r="AH203" s="21" t="str">
        <f t="shared" si="286"/>
        <v/>
      </c>
      <c r="AI203" s="88" t="str">
        <f t="shared" si="321"/>
        <v/>
      </c>
      <c r="AJ203" s="27"/>
      <c r="AK203" t="str">
        <f>IFERROR(VLOOKUP(1000,$B203:AF203,31,FALSE),"")</f>
        <v/>
      </c>
      <c r="AL203" s="20" t="str">
        <f t="shared" si="287"/>
        <v/>
      </c>
      <c r="AM203" s="21" t="str">
        <f t="shared" si="322"/>
        <v/>
      </c>
      <c r="AN203" s="21" t="str">
        <f t="shared" si="288"/>
        <v/>
      </c>
      <c r="AO203" s="88" t="str">
        <f t="shared" si="323"/>
        <v/>
      </c>
      <c r="AP203" s="27"/>
      <c r="AQ203" t="str">
        <f t="shared" si="324"/>
        <v/>
      </c>
      <c r="AR203" s="20" t="str">
        <f t="shared" si="289"/>
        <v/>
      </c>
      <c r="AS203" s="21" t="str">
        <f t="shared" si="290"/>
        <v/>
      </c>
      <c r="AT203" s="21" t="str">
        <f t="shared" si="291"/>
        <v/>
      </c>
      <c r="AU203" s="21" t="str">
        <f t="shared" si="362"/>
        <v/>
      </c>
      <c r="AV203" s="27"/>
      <c r="AW203" t="str">
        <f t="shared" si="325"/>
        <v/>
      </c>
      <c r="AX203" t="str">
        <f t="shared" si="326"/>
        <v/>
      </c>
      <c r="AY203" s="21" t="str">
        <f t="shared" si="327"/>
        <v/>
      </c>
      <c r="AZ203" s="21" t="str">
        <f t="shared" si="328"/>
        <v/>
      </c>
      <c r="BA203" t="str">
        <f t="shared" si="363"/>
        <v/>
      </c>
      <c r="BB203" s="56"/>
      <c r="BC203" t="str">
        <f t="shared" si="329"/>
        <v/>
      </c>
      <c r="BD203" s="20" t="str">
        <f t="shared" si="292"/>
        <v/>
      </c>
      <c r="BE203" s="21" t="str">
        <f t="shared" si="330"/>
        <v/>
      </c>
      <c r="BF203" s="21" t="str">
        <f t="shared" si="331"/>
        <v/>
      </c>
      <c r="BG203" s="21" t="str">
        <f t="shared" si="332"/>
        <v/>
      </c>
      <c r="BH203" s="27"/>
      <c r="BI203" t="str">
        <f t="shared" si="333"/>
        <v/>
      </c>
      <c r="BJ203" s="21" t="str">
        <f t="shared" si="293"/>
        <v/>
      </c>
      <c r="BK203" s="21" t="str">
        <f t="shared" si="334"/>
        <v/>
      </c>
      <c r="BL203" s="21" t="str">
        <f t="shared" si="335"/>
        <v/>
      </c>
      <c r="BM203" t="str">
        <f t="shared" si="336"/>
        <v/>
      </c>
      <c r="BN203" s="56"/>
      <c r="BO203" t="str">
        <f t="shared" si="337"/>
        <v/>
      </c>
      <c r="BP203" s="20" t="str">
        <f t="shared" si="294"/>
        <v/>
      </c>
      <c r="BQ203" s="21" t="str">
        <f t="shared" si="338"/>
        <v/>
      </c>
      <c r="BR203" s="21" t="str">
        <f t="shared" si="339"/>
        <v/>
      </c>
      <c r="BS203" s="21" t="str">
        <f t="shared" si="340"/>
        <v/>
      </c>
      <c r="BT203" s="27"/>
      <c r="BU203" t="str">
        <f t="shared" si="341"/>
        <v/>
      </c>
      <c r="BV203" s="21" t="str">
        <f t="shared" si="295"/>
        <v/>
      </c>
      <c r="BW203" s="21" t="str">
        <f t="shared" si="342"/>
        <v/>
      </c>
      <c r="BX203" s="21" t="str">
        <f t="shared" si="343"/>
        <v/>
      </c>
      <c r="BY203" t="str">
        <f t="shared" si="344"/>
        <v/>
      </c>
      <c r="BZ203" s="56"/>
      <c r="CA203" t="str">
        <f t="shared" si="345"/>
        <v/>
      </c>
      <c r="CB203" s="20" t="str">
        <f t="shared" si="346"/>
        <v/>
      </c>
      <c r="CC203" s="21" t="str">
        <f t="shared" si="347"/>
        <v/>
      </c>
      <c r="CD203" s="21" t="str">
        <f t="shared" si="348"/>
        <v/>
      </c>
      <c r="CE203" s="21" t="str">
        <f t="shared" si="349"/>
        <v/>
      </c>
      <c r="CF203" s="27"/>
      <c r="CI203" s="3">
        <v>200</v>
      </c>
      <c r="CJ203" s="3" t="e">
        <f t="shared" si="296"/>
        <v>#NUM!</v>
      </c>
      <c r="CK203" s="3" t="e">
        <f t="shared" si="297"/>
        <v>#NUM!</v>
      </c>
      <c r="CL203" s="3" t="e">
        <f t="shared" si="298"/>
        <v>#NUM!</v>
      </c>
      <c r="CM203" s="3" t="e">
        <f>VLOOKUP(CJ203,Anmeldung!$A$5:$E$204,5,FALSE)</f>
        <v>#NUM!</v>
      </c>
      <c r="CO203" s="63" t="e">
        <f>VLOOKUP(CJ203,Anmeldung!$A$5:$E$204,5,FALSE)</f>
        <v>#NUM!</v>
      </c>
      <c r="CP203" s="4" t="e">
        <f t="shared" si="350"/>
        <v>#NUM!</v>
      </c>
      <c r="CQ203" s="64" t="str">
        <f t="shared" si="351"/>
        <v/>
      </c>
      <c r="CR203" s="65" t="str">
        <f t="shared" si="352"/>
        <v/>
      </c>
      <c r="CS203">
        <f t="shared" si="299"/>
        <v>200</v>
      </c>
      <c r="CT203" t="str">
        <f t="shared" si="353"/>
        <v/>
      </c>
      <c r="CU203" t="str">
        <f t="shared" si="354"/>
        <v/>
      </c>
      <c r="CV203" t="str">
        <f t="shared" si="364"/>
        <v/>
      </c>
      <c r="CW203" t="str">
        <f t="shared" si="355"/>
        <v/>
      </c>
      <c r="CZ203" s="3">
        <v>200</v>
      </c>
      <c r="DA203" s="3" t="str">
        <f t="shared" si="356"/>
        <v/>
      </c>
      <c r="DB203" s="3" t="str">
        <f t="shared" si="357"/>
        <v/>
      </c>
      <c r="DC203" s="3" t="str">
        <f t="shared" si="358"/>
        <v/>
      </c>
      <c r="DF203" s="3">
        <v>200</v>
      </c>
      <c r="DG203" s="3" t="str">
        <f t="shared" si="359"/>
        <v/>
      </c>
      <c r="DH203" s="3" t="str">
        <f t="shared" si="360"/>
        <v/>
      </c>
      <c r="DI203" s="3" t="str">
        <f t="shared" si="361"/>
        <v/>
      </c>
    </row>
    <row r="204" spans="1:113" x14ac:dyDescent="0.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>
        <v>1000000</v>
      </c>
      <c r="N204" s="58">
        <v>90000</v>
      </c>
      <c r="O204" s="58">
        <v>80000</v>
      </c>
      <c r="P204" s="58">
        <v>70000</v>
      </c>
      <c r="Q204" s="58">
        <v>60000</v>
      </c>
      <c r="R204" s="58">
        <v>50000</v>
      </c>
      <c r="S204" s="58">
        <v>40000</v>
      </c>
      <c r="T204" s="58">
        <v>30000</v>
      </c>
      <c r="U204" s="58">
        <v>20000</v>
      </c>
      <c r="V204" s="58">
        <v>10000</v>
      </c>
      <c r="W204" s="57"/>
      <c r="X204" s="57"/>
      <c r="Y204" s="57"/>
      <c r="Z204" s="57"/>
      <c r="AA204" s="57"/>
      <c r="AB204" s="57"/>
      <c r="AC204" s="57"/>
      <c r="AD204" s="57"/>
      <c r="AE204" t="str">
        <f>IFERROR(VLOOKUP(1000,$A204:Z204,26,FALSE),"")</f>
        <v/>
      </c>
      <c r="AF204" s="57"/>
      <c r="AG204" s="57"/>
      <c r="AH204" s="57"/>
      <c r="AI204" s="21"/>
      <c r="AJ204" s="57"/>
      <c r="AK204" t="str">
        <f>IFERROR(VLOOKUP(1000,$B204:AF204,31,FALSE),"")</f>
        <v/>
      </c>
      <c r="AL204" s="57"/>
      <c r="AM204" s="57"/>
      <c r="AN204" s="57"/>
      <c r="AO204" s="21"/>
      <c r="AP204" s="57"/>
      <c r="AQ204" t="str">
        <f t="shared" si="324"/>
        <v/>
      </c>
      <c r="AR204" s="57"/>
      <c r="AS204" s="57"/>
      <c r="AT204" s="57"/>
      <c r="AU204" s="57"/>
      <c r="AV204" s="57"/>
      <c r="AW204" t="str">
        <f t="shared" si="325"/>
        <v/>
      </c>
      <c r="AX204" t="str">
        <f t="shared" si="326"/>
        <v/>
      </c>
      <c r="AY204" s="57"/>
      <c r="AZ204" s="57"/>
      <c r="BA204" s="57"/>
      <c r="BB204" s="57"/>
      <c r="BC204" t="str">
        <f t="shared" si="329"/>
        <v/>
      </c>
      <c r="BD204" s="57"/>
      <c r="BE204" s="57"/>
      <c r="BF204" s="57"/>
      <c r="BG204" s="57"/>
      <c r="BH204" s="57"/>
      <c r="BI204" t="str">
        <f t="shared" si="333"/>
        <v/>
      </c>
      <c r="BJ204" s="57"/>
      <c r="BK204" s="57"/>
      <c r="BL204" s="57"/>
      <c r="BM204" s="57"/>
      <c r="BN204" s="57"/>
      <c r="BO204" t="str">
        <f t="shared" si="337"/>
        <v/>
      </c>
      <c r="BP204" s="57"/>
      <c r="BQ204" s="57"/>
      <c r="BR204" s="57"/>
      <c r="BS204" s="57"/>
      <c r="BT204" s="57"/>
      <c r="BU204" t="str">
        <f t="shared" si="341"/>
        <v/>
      </c>
      <c r="BV204" s="57"/>
      <c r="BW204" s="57"/>
      <c r="BX204" s="57"/>
      <c r="BY204" s="57"/>
      <c r="BZ204" s="57"/>
      <c r="CA204" t="str">
        <f t="shared" si="345"/>
        <v/>
      </c>
      <c r="CB204" s="57"/>
      <c r="CC204" s="57"/>
      <c r="CD204" s="57"/>
      <c r="CE204" s="57"/>
      <c r="CF204" s="57"/>
      <c r="CG204" s="57"/>
      <c r="CH204" s="57"/>
      <c r="CI204" s="21"/>
    </row>
    <row r="205" spans="1:113" x14ac:dyDescent="0.3">
      <c r="M205" s="60" t="str">
        <f t="shared" ref="M205:M236" si="365">IFERROR(M4+Faktor1,"")</f>
        <v/>
      </c>
      <c r="N205" s="60" t="str">
        <f t="shared" ref="N205:N236" si="366">IFERROR(N4+Faktor2,"")</f>
        <v/>
      </c>
      <c r="O205" s="60">
        <f t="shared" ref="O205:O236" si="367">IFERROR(O4+Faktor3,"")</f>
        <v>80001</v>
      </c>
      <c r="P205" s="60" t="str">
        <f t="shared" ref="P205:P236" si="368">IFERROR(P4+Faktor4,"")</f>
        <v/>
      </c>
      <c r="Q205" s="60">
        <f t="shared" ref="Q205:Q236" si="369">IFERROR(Q4+Faktor5,"")</f>
        <v>60002</v>
      </c>
      <c r="R205" s="60" t="str">
        <f t="shared" ref="R205:R236" si="370">IFERROR(R4+Faktor6,"")</f>
        <v/>
      </c>
      <c r="S205" s="60" t="str">
        <f t="shared" ref="S205:S236" si="371">IFERROR(S4+Faktor7,"")</f>
        <v/>
      </c>
      <c r="T205" s="60">
        <f t="shared" ref="T205:T236" si="372">IFERROR(T4+Faktor8,"")</f>
        <v>30003</v>
      </c>
      <c r="U205" s="60" t="str">
        <f t="shared" ref="U205:U236" si="373">IFERROR(U4+Faktor9,"")</f>
        <v/>
      </c>
      <c r="V205" s="60" t="str">
        <f t="shared" ref="V205:V236" si="374">IFERROR(V4+Faktor10,"")</f>
        <v/>
      </c>
      <c r="X205" s="21">
        <f>SMALL($M$205:$V$404,ROW(X1))</f>
        <v>30003</v>
      </c>
      <c r="Y205">
        <f>IF(X205-Faktor1&lt;0,IF(X205-Faktor2&lt;0,IF(X205-Faktor3&lt;0,IF(X205-Faktor4&lt;0,IF(X205-Faktor5&lt;0,IF(X205-Faktor6&lt;0,IF(X205-Faktor7&lt;0,IF(X205-Faktor8&lt;0,IF(X205-Faktor9&lt;0,IF(X205-Faktor10&lt;0,Sieger,X205-Faktor10),X205-Faktor9),X205-Faktor8),X205-Faktor7),X205-Faktor6),X205-Faktor5),X205-Faktor4),X205-Faktor3),X205-Faktor2),X205-Faktor1)</f>
        <v>3</v>
      </c>
      <c r="AE205" t="str">
        <f>IFERROR(VLOOKUP(1000,$A205:Z205,26,FALSE),"")</f>
        <v/>
      </c>
      <c r="AK205" t="str">
        <f>IFERROR(VLOOKUP(1000,$B205:AF205,31,FALSE),"")</f>
        <v/>
      </c>
      <c r="AQ205" t="str">
        <f t="shared" si="324"/>
        <v/>
      </c>
      <c r="AW205" t="str">
        <f t="shared" si="325"/>
        <v/>
      </c>
      <c r="AX205" t="str">
        <f t="shared" si="326"/>
        <v/>
      </c>
      <c r="BC205" t="str">
        <f t="shared" si="329"/>
        <v/>
      </c>
      <c r="BI205" t="str">
        <f t="shared" si="333"/>
        <v/>
      </c>
      <c r="BO205" t="str">
        <f t="shared" si="337"/>
        <v/>
      </c>
      <c r="BU205" t="str">
        <f t="shared" si="341"/>
        <v/>
      </c>
      <c r="CA205" t="str">
        <f t="shared" si="345"/>
        <v/>
      </c>
    </row>
    <row r="206" spans="1:113" x14ac:dyDescent="0.3">
      <c r="M206" s="60" t="str">
        <f t="shared" si="365"/>
        <v/>
      </c>
      <c r="N206" s="60" t="str">
        <f t="shared" si="366"/>
        <v/>
      </c>
      <c r="O206" s="60" t="str">
        <f t="shared" si="367"/>
        <v/>
      </c>
      <c r="P206" s="60" t="str">
        <f t="shared" si="368"/>
        <v/>
      </c>
      <c r="Q206" s="60" t="str">
        <f t="shared" si="369"/>
        <v/>
      </c>
      <c r="R206" s="60" t="str">
        <f t="shared" si="370"/>
        <v/>
      </c>
      <c r="S206" s="60">
        <f t="shared" si="371"/>
        <v>40019</v>
      </c>
      <c r="T206" s="60" t="str">
        <f t="shared" si="372"/>
        <v/>
      </c>
      <c r="U206" s="60" t="str">
        <f t="shared" si="373"/>
        <v/>
      </c>
      <c r="V206" s="60" t="str">
        <f t="shared" si="374"/>
        <v/>
      </c>
      <c r="X206" s="21">
        <f t="shared" ref="X206:X236" si="375">SMALL($M$205:$V$404,ROW(X2))</f>
        <v>40019</v>
      </c>
      <c r="Y206">
        <f>IF(X206-Faktor1&lt;0,IF(X206-Faktor2&lt;0,IF(X206-Faktor3&lt;0,IF(X206-Faktor4&lt;0,IF(X206-Faktor5&lt;0,IF(X206-Faktor6&lt;0,IF(X206-Faktor7&lt;0,IF(X206-Faktor8&lt;0,IF(X206-Faktor9&lt;0,IF(X206-Faktor10&lt;0,Sieger,X206-Faktor10),X206-Faktor9),X206-Faktor8),X206-Faktor7),X206-Faktor6),X206-Faktor5),X206-Faktor4),X206-Faktor3),X206-Faktor2),X206-Faktor1)</f>
        <v>19</v>
      </c>
      <c r="AE206" t="str">
        <f>IFERROR(VLOOKUP(1000,$A206:Z206,26,FALSE),"")</f>
        <v/>
      </c>
      <c r="AK206" t="str">
        <f>IFERROR(VLOOKUP(1000,$B206:AF206,31,FALSE),"")</f>
        <v/>
      </c>
      <c r="AQ206" t="str">
        <f t="shared" si="324"/>
        <v/>
      </c>
      <c r="AW206" t="str">
        <f t="shared" si="325"/>
        <v/>
      </c>
      <c r="AX206" t="str">
        <f t="shared" si="326"/>
        <v/>
      </c>
      <c r="BC206" t="str">
        <f t="shared" si="329"/>
        <v/>
      </c>
      <c r="BI206" t="str">
        <f t="shared" si="333"/>
        <v/>
      </c>
      <c r="BO206" t="str">
        <f t="shared" si="337"/>
        <v/>
      </c>
      <c r="BU206" t="str">
        <f t="shared" si="341"/>
        <v/>
      </c>
      <c r="CA206" t="str">
        <f t="shared" si="345"/>
        <v/>
      </c>
    </row>
    <row r="207" spans="1:113" x14ac:dyDescent="0.3">
      <c r="M207" s="60" t="str">
        <f t="shared" si="365"/>
        <v/>
      </c>
      <c r="N207" s="60" t="str">
        <f t="shared" si="366"/>
        <v/>
      </c>
      <c r="O207" s="60" t="str">
        <f t="shared" si="367"/>
        <v/>
      </c>
      <c r="P207" s="60" t="str">
        <f t="shared" si="368"/>
        <v/>
      </c>
      <c r="Q207" s="60">
        <f t="shared" si="369"/>
        <v>60005</v>
      </c>
      <c r="R207" s="60">
        <f t="shared" si="370"/>
        <v>50052</v>
      </c>
      <c r="S207" s="60" t="str">
        <f t="shared" si="371"/>
        <v/>
      </c>
      <c r="T207" s="60" t="str">
        <f t="shared" si="372"/>
        <v/>
      </c>
      <c r="U207" s="60" t="str">
        <f t="shared" si="373"/>
        <v/>
      </c>
      <c r="V207" s="60" t="str">
        <f t="shared" si="374"/>
        <v/>
      </c>
      <c r="X207" s="21">
        <f t="shared" si="375"/>
        <v>50052</v>
      </c>
      <c r="Y207">
        <f>IF(X207-Faktor1&lt;0,IF(X207-Faktor2&lt;0,IF(X207-Faktor3&lt;0,IF(X207-Faktor4&lt;0,IF(X207-Faktor5&lt;0,IF(X207-Faktor6&lt;0,IF(X207-Faktor7&lt;0,IF(X207-Faktor8&lt;0,IF(X207-Faktor9&lt;0,IF(X207-Faktor10&lt;0,Sieger,X207-Faktor10),X207-Faktor9),X207-Faktor8),X207-Faktor7),X207-Faktor6),X207-Faktor5),X207-Faktor4),X207-Faktor3),X207-Faktor2),X207-Faktor1)</f>
        <v>52</v>
      </c>
      <c r="AE207" t="str">
        <f>IFERROR(VLOOKUP(1000,$A207:Z207,26,FALSE),"")</f>
        <v/>
      </c>
      <c r="AK207" t="str">
        <f>IFERROR(VLOOKUP(1000,$B207:AF207,31,FALSE),"")</f>
        <v/>
      </c>
      <c r="AQ207" t="str">
        <f t="shared" si="324"/>
        <v/>
      </c>
      <c r="AW207" t="str">
        <f t="shared" si="325"/>
        <v/>
      </c>
      <c r="AX207" t="str">
        <f t="shared" si="326"/>
        <v/>
      </c>
      <c r="BC207" t="str">
        <f t="shared" si="329"/>
        <v/>
      </c>
      <c r="BI207" t="str">
        <f t="shared" si="333"/>
        <v/>
      </c>
      <c r="BO207" t="str">
        <f t="shared" si="337"/>
        <v/>
      </c>
      <c r="BU207" t="str">
        <f t="shared" si="341"/>
        <v/>
      </c>
      <c r="CA207" t="str">
        <f t="shared" si="345"/>
        <v/>
      </c>
    </row>
    <row r="208" spans="1:113" x14ac:dyDescent="0.3">
      <c r="M208" s="60" t="str">
        <f t="shared" si="365"/>
        <v/>
      </c>
      <c r="N208" s="60" t="str">
        <f t="shared" si="366"/>
        <v/>
      </c>
      <c r="O208" s="60">
        <f t="shared" si="367"/>
        <v>80004</v>
      </c>
      <c r="P208" s="60">
        <f t="shared" si="368"/>
        <v>70006</v>
      </c>
      <c r="Q208" s="60">
        <f t="shared" si="369"/>
        <v>60007</v>
      </c>
      <c r="R208" s="60">
        <f t="shared" si="370"/>
        <v>50056</v>
      </c>
      <c r="S208" s="60" t="str">
        <f t="shared" si="371"/>
        <v/>
      </c>
      <c r="T208" s="60" t="str">
        <f t="shared" si="372"/>
        <v/>
      </c>
      <c r="U208" s="60" t="str">
        <f t="shared" si="373"/>
        <v/>
      </c>
      <c r="V208" s="60" t="str">
        <f t="shared" si="374"/>
        <v/>
      </c>
      <c r="X208" s="21">
        <f>SMALL($M$205:$V$404,ROW(X4))</f>
        <v>50056</v>
      </c>
      <c r="Y208">
        <f>IF(X208-Faktor1&lt;0,IF(X208-Faktor2&lt;0,IF(X208-Faktor3&lt;0,IF(X208-Faktor4&lt;0,IF(X208-Faktor5&lt;0,IF(X208-Faktor6&lt;0,IF(X208-Faktor7&lt;0,IF(X208-Faktor8&lt;0,IF(X208-Faktor9&lt;0,IF(X208-Faktor10&lt;0,Sieger,X208-Faktor10),X208-Faktor9),X208-Faktor8),X208-Faktor7),X208-Faktor6),X208-Faktor5),X208-Faktor4),X208-Faktor3),X208-Faktor2),X208-Faktor1)</f>
        <v>56</v>
      </c>
      <c r="AE208" t="str">
        <f>IFERROR(VLOOKUP(1000,$A208:Z208,26,FALSE),"")</f>
        <v/>
      </c>
      <c r="AK208" t="str">
        <f>IFERROR(VLOOKUP(1000,$B208:AF208,31,FALSE),"")</f>
        <v/>
      </c>
      <c r="AQ208" t="str">
        <f t="shared" si="324"/>
        <v/>
      </c>
      <c r="AW208" t="str">
        <f t="shared" si="325"/>
        <v/>
      </c>
      <c r="AX208" t="str">
        <f t="shared" si="326"/>
        <v/>
      </c>
      <c r="BC208" t="str">
        <f t="shared" si="329"/>
        <v/>
      </c>
      <c r="BI208" t="str">
        <f t="shared" si="333"/>
        <v/>
      </c>
      <c r="BO208" t="str">
        <f t="shared" si="337"/>
        <v/>
      </c>
      <c r="BU208" t="str">
        <f t="shared" si="341"/>
        <v/>
      </c>
      <c r="CA208" t="str">
        <f t="shared" si="345"/>
        <v/>
      </c>
    </row>
    <row r="209" spans="13:79" x14ac:dyDescent="0.3">
      <c r="M209" s="60" t="str">
        <f t="shared" si="365"/>
        <v/>
      </c>
      <c r="N209" s="60" t="str">
        <f t="shared" si="366"/>
        <v/>
      </c>
      <c r="O209" s="60" t="str">
        <f t="shared" si="367"/>
        <v/>
      </c>
      <c r="P209" s="60" t="str">
        <f t="shared" si="368"/>
        <v/>
      </c>
      <c r="Q209" s="60">
        <f t="shared" si="369"/>
        <v>60009</v>
      </c>
      <c r="R209" s="60" t="str">
        <f t="shared" si="370"/>
        <v/>
      </c>
      <c r="S209" s="60" t="str">
        <f t="shared" si="371"/>
        <v/>
      </c>
      <c r="T209" s="60" t="str">
        <f t="shared" si="372"/>
        <v/>
      </c>
      <c r="U209" s="60" t="str">
        <f t="shared" si="373"/>
        <v/>
      </c>
      <c r="V209" s="60" t="str">
        <f t="shared" si="374"/>
        <v/>
      </c>
      <c r="X209" s="21">
        <f t="shared" si="375"/>
        <v>60002</v>
      </c>
      <c r="Y209">
        <f>IF(X209-Faktor1&lt;0,IF(X209-Faktor2&lt;0,IF(X209-Faktor3&lt;0,IF(X209-Faktor4&lt;0,IF(X209-Faktor5&lt;0,IF(X209-Faktor6&lt;0,IF(X209-Faktor7&lt;0,IF(X209-Faktor8&lt;0,IF(X209-Faktor9&lt;0,IF(X209-Faktor10&lt;0,Sieger,X209-Faktor10),X209-Faktor9),X209-Faktor8),X209-Faktor7),X209-Faktor6),X209-Faktor5),X209-Faktor4),X209-Faktor3),X209-Faktor2),X209-Faktor1)</f>
        <v>2</v>
      </c>
      <c r="AE209" t="str">
        <f>IFERROR(VLOOKUP(1000,$A209:Z209,26,FALSE),"")</f>
        <v/>
      </c>
      <c r="AK209" t="str">
        <f>IFERROR(VLOOKUP(1000,$B209:AF209,31,FALSE),"")</f>
        <v/>
      </c>
      <c r="AQ209" t="str">
        <f t="shared" si="324"/>
        <v/>
      </c>
      <c r="AW209" t="str">
        <f t="shared" si="325"/>
        <v/>
      </c>
      <c r="AX209" t="str">
        <f t="shared" si="326"/>
        <v/>
      </c>
      <c r="BC209" t="str">
        <f t="shared" si="329"/>
        <v/>
      </c>
      <c r="BI209" t="str">
        <f t="shared" si="333"/>
        <v/>
      </c>
      <c r="BO209" t="str">
        <f t="shared" si="337"/>
        <v/>
      </c>
      <c r="BU209" t="str">
        <f t="shared" si="341"/>
        <v/>
      </c>
      <c r="CA209" t="str">
        <f t="shared" si="345"/>
        <v/>
      </c>
    </row>
    <row r="210" spans="13:79" x14ac:dyDescent="0.3">
      <c r="M210" s="60" t="str">
        <f t="shared" si="365"/>
        <v/>
      </c>
      <c r="N210" s="60" t="str">
        <f t="shared" si="366"/>
        <v/>
      </c>
      <c r="O210" s="60" t="str">
        <f t="shared" si="367"/>
        <v/>
      </c>
      <c r="P210" s="60" t="str">
        <f t="shared" si="368"/>
        <v/>
      </c>
      <c r="Q210" s="60" t="str">
        <f t="shared" si="369"/>
        <v/>
      </c>
      <c r="R210" s="60" t="str">
        <f t="shared" si="370"/>
        <v/>
      </c>
      <c r="S210" s="60" t="str">
        <f t="shared" si="371"/>
        <v/>
      </c>
      <c r="T210" s="60" t="str">
        <f t="shared" si="372"/>
        <v/>
      </c>
      <c r="U210" s="60" t="str">
        <f t="shared" si="373"/>
        <v/>
      </c>
      <c r="V210" s="60" t="str">
        <f t="shared" si="374"/>
        <v/>
      </c>
      <c r="X210" s="21">
        <f t="shared" si="375"/>
        <v>60005</v>
      </c>
      <c r="Y210">
        <f>IF(X210-Faktor1&lt;0,IF(X210-Faktor2&lt;0,IF(X210-Faktor3&lt;0,IF(X210-Faktor4&lt;0,IF(X210-Faktor5&lt;0,IF(X210-Faktor6&lt;0,IF(X210-Faktor7&lt;0,IF(X210-Faktor8&lt;0,IF(X210-Faktor9&lt;0,IF(X210-Faktor10&lt;0,Sieger,X210-Faktor10),X210-Faktor9),X210-Faktor8),X210-Faktor7),X210-Faktor6),X210-Faktor5),X210-Faktor4),X210-Faktor3),X210-Faktor2),X210-Faktor1)</f>
        <v>5</v>
      </c>
      <c r="AE210" t="str">
        <f>IFERROR(VLOOKUP(1000,$A210:Z210,26,FALSE),"")</f>
        <v/>
      </c>
      <c r="AK210" t="str">
        <f>IFERROR(VLOOKUP(1000,$B210:AF210,31,FALSE),"")</f>
        <v/>
      </c>
      <c r="AQ210" t="str">
        <f t="shared" si="324"/>
        <v/>
      </c>
      <c r="AW210" t="str">
        <f t="shared" si="325"/>
        <v/>
      </c>
      <c r="AX210" t="str">
        <f t="shared" si="326"/>
        <v/>
      </c>
      <c r="BC210" t="str">
        <f t="shared" si="329"/>
        <v/>
      </c>
      <c r="BI210" t="str">
        <f t="shared" si="333"/>
        <v/>
      </c>
      <c r="BO210" t="str">
        <f t="shared" si="337"/>
        <v/>
      </c>
      <c r="BU210" t="str">
        <f t="shared" si="341"/>
        <v/>
      </c>
      <c r="CA210" t="str">
        <f t="shared" si="345"/>
        <v/>
      </c>
    </row>
    <row r="211" spans="13:79" x14ac:dyDescent="0.3">
      <c r="M211" s="60" t="str">
        <f t="shared" si="365"/>
        <v/>
      </c>
      <c r="N211" s="60" t="str">
        <f t="shared" si="366"/>
        <v/>
      </c>
      <c r="O211" s="60" t="str">
        <f t="shared" si="367"/>
        <v/>
      </c>
      <c r="P211" s="60">
        <f t="shared" si="368"/>
        <v>70014</v>
      </c>
      <c r="Q211" s="60">
        <f t="shared" si="369"/>
        <v>60021</v>
      </c>
      <c r="R211" s="60" t="str">
        <f t="shared" si="370"/>
        <v/>
      </c>
      <c r="S211" s="60" t="str">
        <f t="shared" si="371"/>
        <v/>
      </c>
      <c r="T211" s="60" t="str">
        <f t="shared" si="372"/>
        <v/>
      </c>
      <c r="U211" s="60" t="str">
        <f t="shared" si="373"/>
        <v/>
      </c>
      <c r="V211" s="60" t="str">
        <f t="shared" si="374"/>
        <v/>
      </c>
      <c r="X211" s="21">
        <f t="shared" si="375"/>
        <v>60007</v>
      </c>
      <c r="Y211">
        <f>IF(X211-Faktor1&lt;0,IF(X211-Faktor2&lt;0,IF(X211-Faktor3&lt;0,IF(X211-Faktor4&lt;0,IF(X211-Faktor5&lt;0,IF(X211-Faktor6&lt;0,IF(X211-Faktor7&lt;0,IF(X211-Faktor8&lt;0,IF(X211-Faktor9&lt;0,IF(X211-Faktor10&lt;0,Sieger,X211-Faktor10),X211-Faktor9),X211-Faktor8),X211-Faktor7),X211-Faktor6),X211-Faktor5),X211-Faktor4),X211-Faktor3),X211-Faktor2),X211-Faktor1)</f>
        <v>7</v>
      </c>
      <c r="AE211" t="str">
        <f>IFERROR(VLOOKUP(1000,$A211:Z211,26,FALSE),"")</f>
        <v/>
      </c>
      <c r="AK211" t="str">
        <f>IFERROR(VLOOKUP(1000,$B211:AF211,31,FALSE),"")</f>
        <v/>
      </c>
      <c r="AQ211" t="str">
        <f t="shared" si="324"/>
        <v/>
      </c>
      <c r="AW211" t="str">
        <f t="shared" si="325"/>
        <v/>
      </c>
      <c r="AX211" t="str">
        <f t="shared" si="326"/>
        <v/>
      </c>
      <c r="BC211" t="str">
        <f t="shared" si="329"/>
        <v/>
      </c>
      <c r="BI211" t="str">
        <f t="shared" si="333"/>
        <v/>
      </c>
      <c r="BO211" t="str">
        <f t="shared" si="337"/>
        <v/>
      </c>
      <c r="BU211" t="str">
        <f t="shared" si="341"/>
        <v/>
      </c>
      <c r="CA211" t="str">
        <f t="shared" si="345"/>
        <v/>
      </c>
    </row>
    <row r="212" spans="13:79" x14ac:dyDescent="0.3">
      <c r="M212" s="60" t="str">
        <f t="shared" si="365"/>
        <v/>
      </c>
      <c r="N212" s="60" t="str">
        <f t="shared" si="366"/>
        <v/>
      </c>
      <c r="O212" s="60">
        <f t="shared" si="367"/>
        <v>80008</v>
      </c>
      <c r="P212" s="60" t="str">
        <f t="shared" si="368"/>
        <v/>
      </c>
      <c r="Q212" s="60">
        <f t="shared" si="369"/>
        <v>60022</v>
      </c>
      <c r="R212" s="60" t="str">
        <f t="shared" si="370"/>
        <v/>
      </c>
      <c r="S212" s="60" t="str">
        <f t="shared" si="371"/>
        <v/>
      </c>
      <c r="T212" s="60" t="str">
        <f t="shared" si="372"/>
        <v/>
      </c>
      <c r="U212" s="60" t="str">
        <f t="shared" si="373"/>
        <v/>
      </c>
      <c r="V212" s="60" t="str">
        <f t="shared" si="374"/>
        <v/>
      </c>
      <c r="X212" s="21">
        <f t="shared" si="375"/>
        <v>60009</v>
      </c>
      <c r="Y212">
        <f>IF(X212-Faktor1&lt;0,IF(X212-Faktor2&lt;0,IF(X212-Faktor3&lt;0,IF(X212-Faktor4&lt;0,IF(X212-Faktor5&lt;0,IF(X212-Faktor6&lt;0,IF(X212-Faktor7&lt;0,IF(X212-Faktor8&lt;0,IF(X212-Faktor9&lt;0,IF(X212-Faktor10&lt;0,Sieger,X212-Faktor10),X212-Faktor9),X212-Faktor8),X212-Faktor7),X212-Faktor6),X212-Faktor5),X212-Faktor4),X212-Faktor3),X212-Faktor2),X212-Faktor1)</f>
        <v>9</v>
      </c>
      <c r="AE212" t="str">
        <f>IFERROR(VLOOKUP(1000,$A212:Z212,26,FALSE),"")</f>
        <v/>
      </c>
      <c r="AK212" t="str">
        <f>IFERROR(VLOOKUP(1000,$B212:AF212,31,FALSE),"")</f>
        <v/>
      </c>
      <c r="AQ212" t="str">
        <f t="shared" si="324"/>
        <v/>
      </c>
      <c r="AW212" t="str">
        <f t="shared" si="325"/>
        <v/>
      </c>
      <c r="AX212" t="str">
        <f t="shared" si="326"/>
        <v/>
      </c>
      <c r="BC212" t="str">
        <f t="shared" si="329"/>
        <v/>
      </c>
      <c r="BI212" t="str">
        <f t="shared" si="333"/>
        <v/>
      </c>
      <c r="BO212" t="str">
        <f t="shared" si="337"/>
        <v/>
      </c>
      <c r="BU212" t="str">
        <f t="shared" si="341"/>
        <v/>
      </c>
      <c r="CA212" t="str">
        <f t="shared" si="345"/>
        <v/>
      </c>
    </row>
    <row r="213" spans="13:79" x14ac:dyDescent="0.3">
      <c r="M213" s="60" t="str">
        <f t="shared" si="365"/>
        <v/>
      </c>
      <c r="N213" s="60" t="str">
        <f t="shared" si="366"/>
        <v/>
      </c>
      <c r="O213" s="60" t="str">
        <f t="shared" si="367"/>
        <v/>
      </c>
      <c r="P213" s="60">
        <f t="shared" si="368"/>
        <v>70020</v>
      </c>
      <c r="Q213" s="60">
        <f t="shared" si="369"/>
        <v>60038</v>
      </c>
      <c r="R213" s="60" t="str">
        <f t="shared" si="370"/>
        <v/>
      </c>
      <c r="S213" s="60" t="str">
        <f t="shared" si="371"/>
        <v/>
      </c>
      <c r="T213" s="60" t="str">
        <f t="shared" si="372"/>
        <v/>
      </c>
      <c r="U213" s="60" t="str">
        <f t="shared" si="373"/>
        <v/>
      </c>
      <c r="V213" s="60" t="str">
        <f t="shared" si="374"/>
        <v/>
      </c>
      <c r="X213" s="21">
        <f t="shared" si="375"/>
        <v>60021</v>
      </c>
      <c r="Y213">
        <f>IF(X213-Faktor1&lt;0,IF(X213-Faktor2&lt;0,IF(X213-Faktor3&lt;0,IF(X213-Faktor4&lt;0,IF(X213-Faktor5&lt;0,IF(X213-Faktor6&lt;0,IF(X213-Faktor7&lt;0,IF(X213-Faktor8&lt;0,IF(X213-Faktor9&lt;0,IF(X213-Faktor10&lt;0,Sieger,X213-Faktor10),X213-Faktor9),X213-Faktor8),X213-Faktor7),X213-Faktor6),X213-Faktor5),X213-Faktor4),X213-Faktor3),X213-Faktor2),X213-Faktor1)</f>
        <v>21</v>
      </c>
      <c r="AE213" t="str">
        <f>IFERROR(VLOOKUP(1000,$A213:Z213,26,FALSE),"")</f>
        <v/>
      </c>
      <c r="AK213" t="str">
        <f>IFERROR(VLOOKUP(1000,$B213:AF213,31,FALSE),"")</f>
        <v/>
      </c>
      <c r="AQ213" t="str">
        <f t="shared" si="324"/>
        <v/>
      </c>
      <c r="AW213" t="str">
        <f t="shared" si="325"/>
        <v/>
      </c>
      <c r="AX213" t="str">
        <f t="shared" si="326"/>
        <v/>
      </c>
      <c r="BC213" t="str">
        <f t="shared" si="329"/>
        <v/>
      </c>
      <c r="BI213" t="str">
        <f t="shared" si="333"/>
        <v/>
      </c>
      <c r="BO213" t="str">
        <f t="shared" si="337"/>
        <v/>
      </c>
      <c r="BU213" t="str">
        <f t="shared" si="341"/>
        <v/>
      </c>
      <c r="CA213" t="str">
        <f t="shared" si="345"/>
        <v/>
      </c>
    </row>
    <row r="214" spans="13:79" x14ac:dyDescent="0.3">
      <c r="M214" s="60" t="str">
        <f t="shared" si="365"/>
        <v/>
      </c>
      <c r="N214" s="60">
        <f t="shared" si="366"/>
        <v>90010</v>
      </c>
      <c r="O214" s="60">
        <f t="shared" si="367"/>
        <v>80011</v>
      </c>
      <c r="P214" s="60" t="str">
        <f t="shared" si="368"/>
        <v/>
      </c>
      <c r="Q214" s="60">
        <f t="shared" si="369"/>
        <v>60044</v>
      </c>
      <c r="R214" s="60" t="str">
        <f t="shared" si="370"/>
        <v/>
      </c>
      <c r="S214" s="60" t="str">
        <f t="shared" si="371"/>
        <v/>
      </c>
      <c r="T214" s="60" t="str">
        <f t="shared" si="372"/>
        <v/>
      </c>
      <c r="U214" s="60" t="str">
        <f t="shared" si="373"/>
        <v/>
      </c>
      <c r="V214" s="60" t="str">
        <f t="shared" si="374"/>
        <v/>
      </c>
      <c r="X214" s="21">
        <f t="shared" si="375"/>
        <v>60022</v>
      </c>
      <c r="Y214">
        <f>IF(X214-Faktor1&lt;0,IF(X214-Faktor2&lt;0,IF(X214-Faktor3&lt;0,IF(X214-Faktor4&lt;0,IF(X214-Faktor5&lt;0,IF(X214-Faktor6&lt;0,IF(X214-Faktor7&lt;0,IF(X214-Faktor8&lt;0,IF(X214-Faktor9&lt;0,IF(X214-Faktor10&lt;0,Sieger,X214-Faktor10),X214-Faktor9),X214-Faktor8),X214-Faktor7),X214-Faktor6),X214-Faktor5),X214-Faktor4),X214-Faktor3),X214-Faktor2),X214-Faktor1)</f>
        <v>22</v>
      </c>
      <c r="AE214" t="str">
        <f>IFERROR(VLOOKUP(1000,$A214:Z214,26,FALSE),"")</f>
        <v/>
      </c>
      <c r="AK214" t="str">
        <f>IFERROR(VLOOKUP(1000,$B214:AF214,31,FALSE),"")</f>
        <v/>
      </c>
      <c r="AQ214" t="str">
        <f t="shared" si="324"/>
        <v/>
      </c>
      <c r="AW214" t="str">
        <f t="shared" si="325"/>
        <v/>
      </c>
      <c r="AX214" t="str">
        <f t="shared" si="326"/>
        <v/>
      </c>
      <c r="BC214" t="str">
        <f t="shared" si="329"/>
        <v/>
      </c>
      <c r="BI214" t="str">
        <f t="shared" si="333"/>
        <v/>
      </c>
      <c r="BO214" t="str">
        <f t="shared" si="337"/>
        <v/>
      </c>
      <c r="BU214" t="str">
        <f t="shared" si="341"/>
        <v/>
      </c>
      <c r="CA214" t="str">
        <f t="shared" si="345"/>
        <v/>
      </c>
    </row>
    <row r="215" spans="13:79" x14ac:dyDescent="0.3">
      <c r="M215" s="60" t="str">
        <f t="shared" si="365"/>
        <v/>
      </c>
      <c r="N215" s="60" t="str">
        <f t="shared" si="366"/>
        <v/>
      </c>
      <c r="O215" s="60" t="str">
        <f t="shared" si="367"/>
        <v/>
      </c>
      <c r="P215" s="60" t="str">
        <f t="shared" si="368"/>
        <v/>
      </c>
      <c r="Q215" s="60">
        <f t="shared" si="369"/>
        <v>60048</v>
      </c>
      <c r="R215" s="60" t="str">
        <f t="shared" si="370"/>
        <v/>
      </c>
      <c r="S215" s="60" t="str">
        <f t="shared" si="371"/>
        <v/>
      </c>
      <c r="T215" s="60" t="str">
        <f t="shared" si="372"/>
        <v/>
      </c>
      <c r="U215" s="60" t="str">
        <f t="shared" si="373"/>
        <v/>
      </c>
      <c r="V215" s="60" t="str">
        <f t="shared" si="374"/>
        <v/>
      </c>
      <c r="X215" s="21">
        <f t="shared" si="375"/>
        <v>60038</v>
      </c>
      <c r="Y215">
        <f>IF(X215-Faktor1&lt;0,IF(X215-Faktor2&lt;0,IF(X215-Faktor3&lt;0,IF(X215-Faktor4&lt;0,IF(X215-Faktor5&lt;0,IF(X215-Faktor6&lt;0,IF(X215-Faktor7&lt;0,IF(X215-Faktor8&lt;0,IF(X215-Faktor9&lt;0,IF(X215-Faktor10&lt;0,Sieger,X215-Faktor10),X215-Faktor9),X215-Faktor8),X215-Faktor7),X215-Faktor6),X215-Faktor5),X215-Faktor4),X215-Faktor3),X215-Faktor2),X215-Faktor1)</f>
        <v>38</v>
      </c>
      <c r="AE215" t="str">
        <f>IFERROR(VLOOKUP(1000,$A215:Z215,26,FALSE),"")</f>
        <v/>
      </c>
      <c r="AK215" t="str">
        <f>IFERROR(VLOOKUP(1000,$B215:AF215,31,FALSE),"")</f>
        <v/>
      </c>
      <c r="AQ215" t="str">
        <f t="shared" si="324"/>
        <v/>
      </c>
      <c r="AW215" t="str">
        <f t="shared" si="325"/>
        <v/>
      </c>
      <c r="AX215" t="str">
        <f t="shared" si="326"/>
        <v/>
      </c>
      <c r="BC215" t="str">
        <f t="shared" si="329"/>
        <v/>
      </c>
      <c r="BI215" t="str">
        <f t="shared" si="333"/>
        <v/>
      </c>
      <c r="BO215" t="str">
        <f t="shared" si="337"/>
        <v/>
      </c>
      <c r="BU215" t="str">
        <f t="shared" si="341"/>
        <v/>
      </c>
      <c r="CA215" t="str">
        <f t="shared" si="345"/>
        <v/>
      </c>
    </row>
    <row r="216" spans="13:79" x14ac:dyDescent="0.3">
      <c r="M216" s="60" t="str">
        <f t="shared" si="365"/>
        <v/>
      </c>
      <c r="N216" s="60">
        <f t="shared" si="366"/>
        <v>90012</v>
      </c>
      <c r="O216" s="60">
        <f t="shared" si="367"/>
        <v>80015</v>
      </c>
      <c r="P216" s="60">
        <f t="shared" si="368"/>
        <v>70037</v>
      </c>
      <c r="Q216" s="60">
        <f t="shared" si="369"/>
        <v>60050</v>
      </c>
      <c r="R216" s="60" t="str">
        <f t="shared" si="370"/>
        <v/>
      </c>
      <c r="S216" s="60" t="str">
        <f t="shared" si="371"/>
        <v/>
      </c>
      <c r="T216" s="60" t="str">
        <f t="shared" si="372"/>
        <v/>
      </c>
      <c r="U216" s="60" t="str">
        <f t="shared" si="373"/>
        <v/>
      </c>
      <c r="V216" s="60" t="str">
        <f t="shared" si="374"/>
        <v/>
      </c>
      <c r="X216" s="21">
        <f t="shared" si="375"/>
        <v>60044</v>
      </c>
      <c r="Y216">
        <f>IF(X216-Faktor1&lt;0,IF(X216-Faktor2&lt;0,IF(X216-Faktor3&lt;0,IF(X216-Faktor4&lt;0,IF(X216-Faktor5&lt;0,IF(X216-Faktor6&lt;0,IF(X216-Faktor7&lt;0,IF(X216-Faktor8&lt;0,IF(X216-Faktor9&lt;0,IF(X216-Faktor10&lt;0,Sieger,X216-Faktor10),X216-Faktor9),X216-Faktor8),X216-Faktor7),X216-Faktor6),X216-Faktor5),X216-Faktor4),X216-Faktor3),X216-Faktor2),X216-Faktor1)</f>
        <v>44</v>
      </c>
      <c r="AE216" t="str">
        <f>IFERROR(VLOOKUP(1000,$A216:Z216,26,FALSE),"")</f>
        <v/>
      </c>
      <c r="AK216" t="str">
        <f>IFERROR(VLOOKUP(1000,$B216:AF216,31,FALSE),"")</f>
        <v/>
      </c>
      <c r="AQ216" t="str">
        <f t="shared" si="324"/>
        <v/>
      </c>
      <c r="AW216" t="str">
        <f t="shared" si="325"/>
        <v/>
      </c>
      <c r="AX216" t="str">
        <f t="shared" si="326"/>
        <v/>
      </c>
      <c r="BC216" t="str">
        <f t="shared" si="329"/>
        <v/>
      </c>
      <c r="BI216" t="str">
        <f t="shared" si="333"/>
        <v/>
      </c>
      <c r="BO216" t="str">
        <f t="shared" si="337"/>
        <v/>
      </c>
      <c r="BU216" t="str">
        <f t="shared" si="341"/>
        <v/>
      </c>
      <c r="CA216" t="str">
        <f t="shared" si="345"/>
        <v/>
      </c>
    </row>
    <row r="217" spans="13:79" x14ac:dyDescent="0.3">
      <c r="M217" s="60">
        <f t="shared" si="365"/>
        <v>1000013</v>
      </c>
      <c r="N217" s="60" t="str">
        <f t="shared" si="366"/>
        <v/>
      </c>
      <c r="O217" s="60">
        <f t="shared" si="367"/>
        <v>80016</v>
      </c>
      <c r="P217" s="60" t="str">
        <f t="shared" si="368"/>
        <v/>
      </c>
      <c r="Q217" s="60" t="str">
        <f t="shared" si="369"/>
        <v/>
      </c>
      <c r="R217" s="60" t="str">
        <f t="shared" si="370"/>
        <v/>
      </c>
      <c r="S217" s="60" t="str">
        <f t="shared" si="371"/>
        <v/>
      </c>
      <c r="T217" s="60" t="str">
        <f t="shared" si="372"/>
        <v/>
      </c>
      <c r="U217" s="60" t="str">
        <f t="shared" si="373"/>
        <v/>
      </c>
      <c r="V217" s="60" t="str">
        <f t="shared" si="374"/>
        <v/>
      </c>
      <c r="X217" s="21">
        <f t="shared" si="375"/>
        <v>60048</v>
      </c>
      <c r="Y217">
        <f>IF(X217-Faktor1&lt;0,IF(X217-Faktor2&lt;0,IF(X217-Faktor3&lt;0,IF(X217-Faktor4&lt;0,IF(X217-Faktor5&lt;0,IF(X217-Faktor6&lt;0,IF(X217-Faktor7&lt;0,IF(X217-Faktor8&lt;0,IF(X217-Faktor9&lt;0,IF(X217-Faktor10&lt;0,Sieger,X217-Faktor10),X217-Faktor9),X217-Faktor8),X217-Faktor7),X217-Faktor6),X217-Faktor5),X217-Faktor4),X217-Faktor3),X217-Faktor2),X217-Faktor1)</f>
        <v>48</v>
      </c>
      <c r="AE217" t="str">
        <f>IFERROR(VLOOKUP(1000,$A217:Z217,26,FALSE),"")</f>
        <v/>
      </c>
      <c r="AK217" t="str">
        <f>IFERROR(VLOOKUP(1000,$B217:AF217,31,FALSE),"")</f>
        <v/>
      </c>
      <c r="AQ217" t="str">
        <f t="shared" si="324"/>
        <v/>
      </c>
      <c r="AW217" t="str">
        <f t="shared" si="325"/>
        <v/>
      </c>
      <c r="AX217" t="str">
        <f t="shared" si="326"/>
        <v/>
      </c>
      <c r="BC217" t="str">
        <f t="shared" si="329"/>
        <v/>
      </c>
      <c r="BI217" t="str">
        <f t="shared" si="333"/>
        <v/>
      </c>
      <c r="BO217" t="str">
        <f t="shared" si="337"/>
        <v/>
      </c>
      <c r="BU217" t="str">
        <f t="shared" si="341"/>
        <v/>
      </c>
      <c r="CA217" t="str">
        <f t="shared" si="345"/>
        <v/>
      </c>
    </row>
    <row r="218" spans="13:79" x14ac:dyDescent="0.3">
      <c r="M218" s="60" t="str">
        <f t="shared" si="365"/>
        <v/>
      </c>
      <c r="N218" s="60" t="str">
        <f t="shared" si="366"/>
        <v/>
      </c>
      <c r="O218" s="60">
        <f t="shared" si="367"/>
        <v>80017</v>
      </c>
      <c r="P218" s="60">
        <f t="shared" si="368"/>
        <v>70039</v>
      </c>
      <c r="Q218" s="60" t="str">
        <f t="shared" si="369"/>
        <v/>
      </c>
      <c r="R218" s="60" t="str">
        <f t="shared" si="370"/>
        <v/>
      </c>
      <c r="S218" s="60" t="str">
        <f t="shared" si="371"/>
        <v/>
      </c>
      <c r="T218" s="60" t="str">
        <f t="shared" si="372"/>
        <v/>
      </c>
      <c r="U218" s="60" t="str">
        <f t="shared" si="373"/>
        <v/>
      </c>
      <c r="V218" s="60" t="str">
        <f t="shared" si="374"/>
        <v/>
      </c>
      <c r="X218" s="21">
        <f t="shared" si="375"/>
        <v>60050</v>
      </c>
      <c r="Y218">
        <f>IF(X218-Faktor1&lt;0,IF(X218-Faktor2&lt;0,IF(X218-Faktor3&lt;0,IF(X218-Faktor4&lt;0,IF(X218-Faktor5&lt;0,IF(X218-Faktor6&lt;0,IF(X218-Faktor7&lt;0,IF(X218-Faktor8&lt;0,IF(X218-Faktor9&lt;0,IF(X218-Faktor10&lt;0,Sieger,X218-Faktor10),X218-Faktor9),X218-Faktor8),X218-Faktor7),X218-Faktor6),X218-Faktor5),X218-Faktor4),X218-Faktor3),X218-Faktor2),X218-Faktor1)</f>
        <v>50</v>
      </c>
      <c r="AE218" t="str">
        <f>IFERROR(VLOOKUP(1000,$A218:Z218,26,FALSE),"")</f>
        <v/>
      </c>
      <c r="AK218" t="str">
        <f>IFERROR(VLOOKUP(1000,$B218:AF218,31,FALSE),"")</f>
        <v/>
      </c>
      <c r="AQ218" t="str">
        <f t="shared" si="324"/>
        <v/>
      </c>
      <c r="AW218" t="str">
        <f t="shared" si="325"/>
        <v/>
      </c>
      <c r="AX218" t="str">
        <f t="shared" si="326"/>
        <v/>
      </c>
      <c r="BC218" t="str">
        <f t="shared" si="329"/>
        <v/>
      </c>
      <c r="BI218" t="str">
        <f t="shared" si="333"/>
        <v/>
      </c>
      <c r="BO218" t="str">
        <f t="shared" si="337"/>
        <v/>
      </c>
      <c r="BU218" t="str">
        <f t="shared" si="341"/>
        <v/>
      </c>
      <c r="CA218" t="str">
        <f t="shared" si="345"/>
        <v/>
      </c>
    </row>
    <row r="219" spans="13:79" x14ac:dyDescent="0.3">
      <c r="M219" s="60" t="str">
        <f t="shared" si="365"/>
        <v/>
      </c>
      <c r="N219" s="60" t="str">
        <f t="shared" si="366"/>
        <v/>
      </c>
      <c r="O219" s="60" t="str">
        <f t="shared" si="367"/>
        <v/>
      </c>
      <c r="P219" s="60">
        <f t="shared" si="368"/>
        <v>70041</v>
      </c>
      <c r="Q219" s="60">
        <f t="shared" si="369"/>
        <v>60059</v>
      </c>
      <c r="R219" s="60" t="str">
        <f t="shared" si="370"/>
        <v/>
      </c>
      <c r="S219" s="60" t="str">
        <f t="shared" si="371"/>
        <v/>
      </c>
      <c r="T219" s="60" t="str">
        <f t="shared" si="372"/>
        <v/>
      </c>
      <c r="U219" s="60" t="str">
        <f t="shared" si="373"/>
        <v/>
      </c>
      <c r="V219" s="60" t="str">
        <f t="shared" si="374"/>
        <v/>
      </c>
      <c r="X219" s="21">
        <f t="shared" si="375"/>
        <v>60059</v>
      </c>
      <c r="Y219">
        <f>IF(X219-Faktor1&lt;0,IF(X219-Faktor2&lt;0,IF(X219-Faktor3&lt;0,IF(X219-Faktor4&lt;0,IF(X219-Faktor5&lt;0,IF(X219-Faktor6&lt;0,IF(X219-Faktor7&lt;0,IF(X219-Faktor8&lt;0,IF(X219-Faktor9&lt;0,IF(X219-Faktor10&lt;0,Sieger,X219-Faktor10),X219-Faktor9),X219-Faktor8),X219-Faktor7),X219-Faktor6),X219-Faktor5),X219-Faktor4),X219-Faktor3),X219-Faktor2),X219-Faktor1)</f>
        <v>59</v>
      </c>
      <c r="AE219" t="str">
        <f>IFERROR(VLOOKUP(1000,$A219:Z219,26,FALSE),"")</f>
        <v/>
      </c>
      <c r="AK219" t="str">
        <f>IFERROR(VLOOKUP(1000,$B219:AF219,31,FALSE),"")</f>
        <v/>
      </c>
      <c r="AQ219" t="str">
        <f t="shared" si="324"/>
        <v/>
      </c>
      <c r="AW219" t="str">
        <f t="shared" si="325"/>
        <v/>
      </c>
      <c r="AX219" t="str">
        <f t="shared" si="326"/>
        <v/>
      </c>
      <c r="BC219" t="str">
        <f t="shared" si="329"/>
        <v/>
      </c>
      <c r="BI219" t="str">
        <f t="shared" si="333"/>
        <v/>
      </c>
      <c r="BO219" t="str">
        <f t="shared" si="337"/>
        <v/>
      </c>
      <c r="BU219" t="str">
        <f t="shared" si="341"/>
        <v/>
      </c>
      <c r="CA219" t="str">
        <f t="shared" si="345"/>
        <v/>
      </c>
    </row>
    <row r="220" spans="13:79" x14ac:dyDescent="0.3">
      <c r="M220" s="60" t="str">
        <f t="shared" si="365"/>
        <v/>
      </c>
      <c r="N220" s="60" t="str">
        <f t="shared" si="366"/>
        <v/>
      </c>
      <c r="O220" s="60" t="str">
        <f t="shared" si="367"/>
        <v/>
      </c>
      <c r="P220" s="60">
        <f t="shared" si="368"/>
        <v>70043</v>
      </c>
      <c r="Q220" s="60" t="str">
        <f t="shared" si="369"/>
        <v/>
      </c>
      <c r="R220" s="60" t="str">
        <f t="shared" si="370"/>
        <v/>
      </c>
      <c r="S220" s="60" t="str">
        <f t="shared" si="371"/>
        <v/>
      </c>
      <c r="T220" s="60" t="str">
        <f t="shared" si="372"/>
        <v/>
      </c>
      <c r="U220" s="60" t="str">
        <f t="shared" si="373"/>
        <v/>
      </c>
      <c r="V220" s="60" t="str">
        <f t="shared" si="374"/>
        <v/>
      </c>
      <c r="X220" s="21">
        <f t="shared" si="375"/>
        <v>70006</v>
      </c>
      <c r="Y220">
        <f>IF(X220-Faktor1&lt;0,IF(X220-Faktor2&lt;0,IF(X220-Faktor3&lt;0,IF(X220-Faktor4&lt;0,IF(X220-Faktor5&lt;0,IF(X220-Faktor6&lt;0,IF(X220-Faktor7&lt;0,IF(X220-Faktor8&lt;0,IF(X220-Faktor9&lt;0,IF(X220-Faktor10&lt;0,Sieger,X220-Faktor10),X220-Faktor9),X220-Faktor8),X220-Faktor7),X220-Faktor6),X220-Faktor5),X220-Faktor4),X220-Faktor3),X220-Faktor2),X220-Faktor1)</f>
        <v>6</v>
      </c>
      <c r="AE220" t="str">
        <f>IFERROR(VLOOKUP(1000,$A220:Z220,26,FALSE),"")</f>
        <v/>
      </c>
      <c r="AK220" t="str">
        <f>IFERROR(VLOOKUP(1000,$B220:AF220,31,FALSE),"")</f>
        <v/>
      </c>
      <c r="AQ220" t="str">
        <f t="shared" si="324"/>
        <v/>
      </c>
      <c r="AW220" t="str">
        <f t="shared" si="325"/>
        <v/>
      </c>
      <c r="AX220" t="str">
        <f t="shared" si="326"/>
        <v/>
      </c>
      <c r="BC220" t="str">
        <f t="shared" si="329"/>
        <v/>
      </c>
      <c r="BI220" t="str">
        <f t="shared" si="333"/>
        <v/>
      </c>
      <c r="BO220" t="str">
        <f t="shared" si="337"/>
        <v/>
      </c>
      <c r="BU220" t="str">
        <f t="shared" si="341"/>
        <v/>
      </c>
      <c r="CA220" t="str">
        <f t="shared" si="345"/>
        <v/>
      </c>
    </row>
    <row r="221" spans="13:79" x14ac:dyDescent="0.3">
      <c r="M221" s="60" t="str">
        <f t="shared" si="365"/>
        <v/>
      </c>
      <c r="N221" s="60" t="str">
        <f t="shared" si="366"/>
        <v/>
      </c>
      <c r="O221" s="60" t="str">
        <f t="shared" si="367"/>
        <v/>
      </c>
      <c r="P221" s="60" t="str">
        <f t="shared" si="368"/>
        <v/>
      </c>
      <c r="Q221" s="60" t="str">
        <f t="shared" si="369"/>
        <v/>
      </c>
      <c r="R221" s="60" t="str">
        <f t="shared" si="370"/>
        <v/>
      </c>
      <c r="S221" s="60" t="str">
        <f t="shared" si="371"/>
        <v/>
      </c>
      <c r="T221" s="60" t="str">
        <f t="shared" si="372"/>
        <v/>
      </c>
      <c r="U221" s="60" t="str">
        <f t="shared" si="373"/>
        <v/>
      </c>
      <c r="V221" s="60" t="str">
        <f t="shared" si="374"/>
        <v/>
      </c>
      <c r="X221" s="21">
        <f t="shared" si="375"/>
        <v>70014</v>
      </c>
      <c r="Y221">
        <f>IF(X221-Faktor1&lt;0,IF(X221-Faktor2&lt;0,IF(X221-Faktor3&lt;0,IF(X221-Faktor4&lt;0,IF(X221-Faktor5&lt;0,IF(X221-Faktor6&lt;0,IF(X221-Faktor7&lt;0,IF(X221-Faktor8&lt;0,IF(X221-Faktor9&lt;0,IF(X221-Faktor10&lt;0,Sieger,X221-Faktor10),X221-Faktor9),X221-Faktor8),X221-Faktor7),X221-Faktor6),X221-Faktor5),X221-Faktor4),X221-Faktor3),X221-Faktor2),X221-Faktor1)</f>
        <v>14</v>
      </c>
      <c r="AE221" t="str">
        <f>IFERROR(VLOOKUP(1000,$A221:Z221,26,FALSE),"")</f>
        <v/>
      </c>
      <c r="AK221" t="str">
        <f>IFERROR(VLOOKUP(1000,$B221:AF221,31,FALSE),"")</f>
        <v/>
      </c>
      <c r="AQ221" t="str">
        <f t="shared" si="324"/>
        <v/>
      </c>
      <c r="AW221" t="str">
        <f t="shared" si="325"/>
        <v/>
      </c>
      <c r="AX221" t="str">
        <f t="shared" si="326"/>
        <v/>
      </c>
      <c r="BC221" t="str">
        <f t="shared" si="329"/>
        <v/>
      </c>
      <c r="BI221" t="str">
        <f t="shared" si="333"/>
        <v/>
      </c>
      <c r="BO221" t="str">
        <f t="shared" si="337"/>
        <v/>
      </c>
      <c r="BU221" t="str">
        <f t="shared" si="341"/>
        <v/>
      </c>
      <c r="CA221" t="str">
        <f t="shared" si="345"/>
        <v/>
      </c>
    </row>
    <row r="222" spans="13:79" x14ac:dyDescent="0.3">
      <c r="M222" s="60" t="str">
        <f t="shared" si="365"/>
        <v/>
      </c>
      <c r="N222" s="60" t="str">
        <f t="shared" si="366"/>
        <v/>
      </c>
      <c r="O222" s="60" t="str">
        <f t="shared" si="367"/>
        <v/>
      </c>
      <c r="P222" s="60" t="str">
        <f t="shared" si="368"/>
        <v/>
      </c>
      <c r="Q222" s="60" t="str">
        <f t="shared" si="369"/>
        <v/>
      </c>
      <c r="R222" s="60" t="str">
        <f t="shared" si="370"/>
        <v/>
      </c>
      <c r="S222" s="60" t="str">
        <f t="shared" si="371"/>
        <v/>
      </c>
      <c r="T222" s="60" t="str">
        <f t="shared" si="372"/>
        <v/>
      </c>
      <c r="U222" s="60" t="str">
        <f t="shared" si="373"/>
        <v/>
      </c>
      <c r="V222" s="60" t="str">
        <f t="shared" si="374"/>
        <v/>
      </c>
      <c r="X222" s="21">
        <f t="shared" si="375"/>
        <v>70020</v>
      </c>
      <c r="Y222">
        <f>IF(X222-Faktor1&lt;0,IF(X222-Faktor2&lt;0,IF(X222-Faktor3&lt;0,IF(X222-Faktor4&lt;0,IF(X222-Faktor5&lt;0,IF(X222-Faktor6&lt;0,IF(X222-Faktor7&lt;0,IF(X222-Faktor8&lt;0,IF(X222-Faktor9&lt;0,IF(X222-Faktor10&lt;0,Sieger,X222-Faktor10),X222-Faktor9),X222-Faktor8),X222-Faktor7),X222-Faktor6),X222-Faktor5),X222-Faktor4),X222-Faktor3),X222-Faktor2),X222-Faktor1)</f>
        <v>20</v>
      </c>
      <c r="AE222" t="str">
        <f>IFERROR(VLOOKUP(1000,$A222:Z222,26,FALSE),"")</f>
        <v/>
      </c>
      <c r="AK222" t="str">
        <f>IFERROR(VLOOKUP(1000,$B222:AF222,31,FALSE),"")</f>
        <v/>
      </c>
      <c r="AQ222" t="str">
        <f t="shared" si="324"/>
        <v/>
      </c>
      <c r="AW222" t="str">
        <f t="shared" si="325"/>
        <v/>
      </c>
      <c r="AX222" t="str">
        <f t="shared" si="326"/>
        <v/>
      </c>
      <c r="BC222" t="str">
        <f t="shared" si="329"/>
        <v/>
      </c>
      <c r="BI222" t="str">
        <f t="shared" si="333"/>
        <v/>
      </c>
      <c r="BO222" t="str">
        <f t="shared" si="337"/>
        <v/>
      </c>
      <c r="BU222" t="str">
        <f t="shared" si="341"/>
        <v/>
      </c>
      <c r="CA222" t="str">
        <f t="shared" si="345"/>
        <v/>
      </c>
    </row>
    <row r="223" spans="13:79" x14ac:dyDescent="0.3">
      <c r="M223" s="60" t="str">
        <f t="shared" si="365"/>
        <v/>
      </c>
      <c r="N223" s="60" t="str">
        <f t="shared" si="366"/>
        <v/>
      </c>
      <c r="O223" s="60">
        <f t="shared" si="367"/>
        <v>80023</v>
      </c>
      <c r="P223" s="60" t="str">
        <f t="shared" si="368"/>
        <v/>
      </c>
      <c r="Q223" s="60" t="str">
        <f t="shared" si="369"/>
        <v/>
      </c>
      <c r="R223" s="60" t="str">
        <f t="shared" si="370"/>
        <v/>
      </c>
      <c r="S223" s="60" t="str">
        <f t="shared" si="371"/>
        <v/>
      </c>
      <c r="T223" s="60" t="str">
        <f t="shared" si="372"/>
        <v/>
      </c>
      <c r="U223" s="60" t="str">
        <f t="shared" si="373"/>
        <v/>
      </c>
      <c r="V223" s="60" t="str">
        <f t="shared" si="374"/>
        <v/>
      </c>
      <c r="X223" s="21">
        <f t="shared" si="375"/>
        <v>70037</v>
      </c>
      <c r="Y223">
        <f>IF(X223-Faktor1&lt;0,IF(X223-Faktor2&lt;0,IF(X223-Faktor3&lt;0,IF(X223-Faktor4&lt;0,IF(X223-Faktor5&lt;0,IF(X223-Faktor6&lt;0,IF(X223-Faktor7&lt;0,IF(X223-Faktor8&lt;0,IF(X223-Faktor9&lt;0,IF(X223-Faktor10&lt;0,Sieger,X223-Faktor10),X223-Faktor9),X223-Faktor8),X223-Faktor7),X223-Faktor6),X223-Faktor5),X223-Faktor4),X223-Faktor3),X223-Faktor2),X223-Faktor1)</f>
        <v>37</v>
      </c>
      <c r="AE223" t="str">
        <f>IFERROR(VLOOKUP(1000,$A223:Z223,26,FALSE),"")</f>
        <v/>
      </c>
      <c r="AK223" t="str">
        <f>IFERROR(VLOOKUP(1000,$B223:AF223,31,FALSE),"")</f>
        <v/>
      </c>
      <c r="AQ223" t="str">
        <f t="shared" si="324"/>
        <v/>
      </c>
      <c r="AW223" t="str">
        <f t="shared" si="325"/>
        <v/>
      </c>
      <c r="AX223" t="str">
        <f t="shared" si="326"/>
        <v/>
      </c>
      <c r="BC223" t="str">
        <f t="shared" si="329"/>
        <v/>
      </c>
      <c r="BI223" t="str">
        <f t="shared" si="333"/>
        <v/>
      </c>
      <c r="BO223" t="str">
        <f t="shared" si="337"/>
        <v/>
      </c>
      <c r="BU223" t="str">
        <f t="shared" si="341"/>
        <v/>
      </c>
      <c r="CA223" t="str">
        <f t="shared" si="345"/>
        <v/>
      </c>
    </row>
    <row r="224" spans="13:79" x14ac:dyDescent="0.3">
      <c r="M224" s="60" t="str">
        <f t="shared" si="365"/>
        <v/>
      </c>
      <c r="N224" s="60" t="str">
        <f t="shared" si="366"/>
        <v/>
      </c>
      <c r="O224" s="60">
        <f t="shared" si="367"/>
        <v>80025</v>
      </c>
      <c r="P224" s="60" t="str">
        <f t="shared" si="368"/>
        <v/>
      </c>
      <c r="Q224" s="60" t="str">
        <f t="shared" si="369"/>
        <v/>
      </c>
      <c r="R224" s="60" t="str">
        <f t="shared" si="370"/>
        <v/>
      </c>
      <c r="S224" s="60" t="str">
        <f t="shared" si="371"/>
        <v/>
      </c>
      <c r="T224" s="60" t="str">
        <f t="shared" si="372"/>
        <v/>
      </c>
      <c r="U224" s="60" t="str">
        <f t="shared" si="373"/>
        <v/>
      </c>
      <c r="V224" s="60" t="str">
        <f t="shared" si="374"/>
        <v/>
      </c>
      <c r="X224" s="21">
        <f t="shared" si="375"/>
        <v>70039</v>
      </c>
      <c r="Y224">
        <f>IF(X224-Faktor1&lt;0,IF(X224-Faktor2&lt;0,IF(X224-Faktor3&lt;0,IF(X224-Faktor4&lt;0,IF(X224-Faktor5&lt;0,IF(X224-Faktor6&lt;0,IF(X224-Faktor7&lt;0,IF(X224-Faktor8&lt;0,IF(X224-Faktor9&lt;0,IF(X224-Faktor10&lt;0,Sieger,X224-Faktor10),X224-Faktor9),X224-Faktor8),X224-Faktor7),X224-Faktor6),X224-Faktor5),X224-Faktor4),X224-Faktor3),X224-Faktor2),X224-Faktor1)</f>
        <v>39</v>
      </c>
      <c r="AE224" t="str">
        <f>IFERROR(VLOOKUP(1000,$A224:Z224,26,FALSE),"")</f>
        <v/>
      </c>
      <c r="AK224" t="str">
        <f>IFERROR(VLOOKUP(1000,$B224:AF224,31,FALSE),"")</f>
        <v/>
      </c>
      <c r="AQ224" t="str">
        <f t="shared" si="324"/>
        <v/>
      </c>
      <c r="AW224" t="str">
        <f t="shared" si="325"/>
        <v/>
      </c>
      <c r="AX224" t="str">
        <f t="shared" si="326"/>
        <v/>
      </c>
      <c r="BC224" t="str">
        <f t="shared" si="329"/>
        <v/>
      </c>
      <c r="BI224" t="str">
        <f t="shared" si="333"/>
        <v/>
      </c>
      <c r="BO224" t="str">
        <f t="shared" si="337"/>
        <v/>
      </c>
      <c r="BU224" t="str">
        <f t="shared" si="341"/>
        <v/>
      </c>
      <c r="CA224" t="str">
        <f t="shared" si="345"/>
        <v/>
      </c>
    </row>
    <row r="225" spans="13:79" x14ac:dyDescent="0.3">
      <c r="M225" s="60" t="str">
        <f t="shared" si="365"/>
        <v/>
      </c>
      <c r="N225" s="60" t="str">
        <f t="shared" si="366"/>
        <v/>
      </c>
      <c r="O225" s="60">
        <f t="shared" si="367"/>
        <v>80026</v>
      </c>
      <c r="P225" s="60">
        <f t="shared" si="368"/>
        <v>70055</v>
      </c>
      <c r="Q225" s="60" t="str">
        <f t="shared" si="369"/>
        <v/>
      </c>
      <c r="R225" s="60" t="str">
        <f t="shared" si="370"/>
        <v/>
      </c>
      <c r="S225" s="60" t="str">
        <f t="shared" si="371"/>
        <v/>
      </c>
      <c r="T225" s="60" t="str">
        <f t="shared" si="372"/>
        <v/>
      </c>
      <c r="U225" s="60" t="str">
        <f t="shared" si="373"/>
        <v/>
      </c>
      <c r="V225" s="60" t="str">
        <f t="shared" si="374"/>
        <v/>
      </c>
      <c r="X225" s="21">
        <f t="shared" si="375"/>
        <v>70041</v>
      </c>
      <c r="Y225">
        <f>IF(X225-Faktor1&lt;0,IF(X225-Faktor2&lt;0,IF(X225-Faktor3&lt;0,IF(X225-Faktor4&lt;0,IF(X225-Faktor5&lt;0,IF(X225-Faktor6&lt;0,IF(X225-Faktor7&lt;0,IF(X225-Faktor8&lt;0,IF(X225-Faktor9&lt;0,IF(X225-Faktor10&lt;0,Sieger,X225-Faktor10),X225-Faktor9),X225-Faktor8),X225-Faktor7),X225-Faktor6),X225-Faktor5),X225-Faktor4),X225-Faktor3),X225-Faktor2),X225-Faktor1)</f>
        <v>41</v>
      </c>
      <c r="AE225" t="str">
        <f>IFERROR(VLOOKUP(1000,$A225:Z225,26,FALSE),"")</f>
        <v/>
      </c>
      <c r="AK225" t="str">
        <f>IFERROR(VLOOKUP(1000,$B225:AF225,31,FALSE),"")</f>
        <v/>
      </c>
      <c r="AQ225" t="str">
        <f t="shared" si="324"/>
        <v/>
      </c>
      <c r="AW225" t="str">
        <f t="shared" si="325"/>
        <v/>
      </c>
      <c r="AX225" t="str">
        <f t="shared" si="326"/>
        <v/>
      </c>
      <c r="BC225" t="str">
        <f t="shared" si="329"/>
        <v/>
      </c>
      <c r="BI225" t="str">
        <f t="shared" si="333"/>
        <v/>
      </c>
      <c r="BO225" t="str">
        <f t="shared" si="337"/>
        <v/>
      </c>
      <c r="BU225" t="str">
        <f t="shared" si="341"/>
        <v/>
      </c>
      <c r="CA225" t="str">
        <f t="shared" si="345"/>
        <v/>
      </c>
    </row>
    <row r="226" spans="13:79" x14ac:dyDescent="0.3">
      <c r="M226" s="60" t="str">
        <f t="shared" si="365"/>
        <v/>
      </c>
      <c r="N226" s="60">
        <f t="shared" si="366"/>
        <v>90024</v>
      </c>
      <c r="O226" s="60">
        <f t="shared" si="367"/>
        <v>80027</v>
      </c>
      <c r="P226" s="60" t="str">
        <f t="shared" si="368"/>
        <v/>
      </c>
      <c r="Q226" s="60" t="str">
        <f t="shared" si="369"/>
        <v/>
      </c>
      <c r="R226" s="60" t="str">
        <f t="shared" si="370"/>
        <v/>
      </c>
      <c r="S226" s="60" t="str">
        <f t="shared" si="371"/>
        <v/>
      </c>
      <c r="T226" s="60" t="str">
        <f t="shared" si="372"/>
        <v/>
      </c>
      <c r="U226" s="60" t="str">
        <f t="shared" si="373"/>
        <v/>
      </c>
      <c r="V226" s="60" t="str">
        <f t="shared" si="374"/>
        <v/>
      </c>
      <c r="X226" s="21">
        <f t="shared" si="375"/>
        <v>70043</v>
      </c>
      <c r="Y226">
        <f>IF(X226-Faktor1&lt;0,IF(X226-Faktor2&lt;0,IF(X226-Faktor3&lt;0,IF(X226-Faktor4&lt;0,IF(X226-Faktor5&lt;0,IF(X226-Faktor6&lt;0,IF(X226-Faktor7&lt;0,IF(X226-Faktor8&lt;0,IF(X226-Faktor9&lt;0,IF(X226-Faktor10&lt;0,Sieger,X226-Faktor10),X226-Faktor9),X226-Faktor8),X226-Faktor7),X226-Faktor6),X226-Faktor5),X226-Faktor4),X226-Faktor3),X226-Faktor2),X226-Faktor1)</f>
        <v>43</v>
      </c>
      <c r="AE226" t="str">
        <f>IFERROR(VLOOKUP(1000,$A226:Z226,26,FALSE),"")</f>
        <v/>
      </c>
      <c r="AK226" t="str">
        <f>IFERROR(VLOOKUP(1000,$B226:AF226,31,FALSE),"")</f>
        <v/>
      </c>
      <c r="AQ226" t="str">
        <f t="shared" si="324"/>
        <v/>
      </c>
      <c r="AW226" t="str">
        <f t="shared" si="325"/>
        <v/>
      </c>
      <c r="AX226" t="str">
        <f t="shared" si="326"/>
        <v/>
      </c>
      <c r="BC226" t="str">
        <f t="shared" si="329"/>
        <v/>
      </c>
      <c r="BI226" t="str">
        <f t="shared" si="333"/>
        <v/>
      </c>
      <c r="BO226" t="str">
        <f t="shared" si="337"/>
        <v/>
      </c>
      <c r="BU226" t="str">
        <f t="shared" si="341"/>
        <v/>
      </c>
      <c r="CA226" t="str">
        <f t="shared" si="345"/>
        <v/>
      </c>
    </row>
    <row r="227" spans="13:79" x14ac:dyDescent="0.3">
      <c r="M227" s="60" t="str">
        <f t="shared" si="365"/>
        <v/>
      </c>
      <c r="N227" s="60" t="str">
        <f t="shared" si="366"/>
        <v/>
      </c>
      <c r="O227" s="60">
        <f t="shared" si="367"/>
        <v>80029</v>
      </c>
      <c r="P227" s="60" t="str">
        <f t="shared" si="368"/>
        <v/>
      </c>
      <c r="Q227" s="60" t="str">
        <f t="shared" si="369"/>
        <v/>
      </c>
      <c r="R227" s="60" t="str">
        <f t="shared" si="370"/>
        <v/>
      </c>
      <c r="S227" s="60" t="str">
        <f t="shared" si="371"/>
        <v/>
      </c>
      <c r="T227" s="60" t="str">
        <f t="shared" si="372"/>
        <v/>
      </c>
      <c r="U227" s="60" t="str">
        <f t="shared" si="373"/>
        <v/>
      </c>
      <c r="V227" s="60" t="str">
        <f t="shared" si="374"/>
        <v/>
      </c>
      <c r="X227" s="21">
        <f t="shared" si="375"/>
        <v>70055</v>
      </c>
      <c r="Y227">
        <f>IF(X227-Faktor1&lt;0,IF(X227-Faktor2&lt;0,IF(X227-Faktor3&lt;0,IF(X227-Faktor4&lt;0,IF(X227-Faktor5&lt;0,IF(X227-Faktor6&lt;0,IF(X227-Faktor7&lt;0,IF(X227-Faktor8&lt;0,IF(X227-Faktor9&lt;0,IF(X227-Faktor10&lt;0,Sieger,X227-Faktor10),X227-Faktor9),X227-Faktor8),X227-Faktor7),X227-Faktor6),X227-Faktor5),X227-Faktor4),X227-Faktor3),X227-Faktor2),X227-Faktor1)</f>
        <v>55</v>
      </c>
      <c r="AE227" t="str">
        <f>IFERROR(VLOOKUP(1000,$A227:Z227,26,FALSE),"")</f>
        <v/>
      </c>
      <c r="AK227" t="str">
        <f>IFERROR(VLOOKUP(1000,$B227:AF227,31,FALSE),"")</f>
        <v/>
      </c>
      <c r="AQ227" t="str">
        <f t="shared" si="324"/>
        <v/>
      </c>
      <c r="AW227" t="str">
        <f t="shared" si="325"/>
        <v/>
      </c>
      <c r="AX227" t="str">
        <f t="shared" si="326"/>
        <v/>
      </c>
      <c r="BC227" t="str">
        <f t="shared" si="329"/>
        <v/>
      </c>
      <c r="BI227" t="str">
        <f t="shared" si="333"/>
        <v/>
      </c>
      <c r="BO227" t="str">
        <f t="shared" si="337"/>
        <v/>
      </c>
      <c r="BU227" t="str">
        <f t="shared" si="341"/>
        <v/>
      </c>
      <c r="CA227" t="str">
        <f t="shared" si="345"/>
        <v/>
      </c>
    </row>
    <row r="228" spans="13:79" x14ac:dyDescent="0.3">
      <c r="M228" s="60" t="str">
        <f t="shared" si="365"/>
        <v/>
      </c>
      <c r="N228" s="60" t="str">
        <f t="shared" si="366"/>
        <v/>
      </c>
      <c r="O228" s="60">
        <f t="shared" si="367"/>
        <v>80033</v>
      </c>
      <c r="P228" s="60" t="str">
        <f t="shared" si="368"/>
        <v/>
      </c>
      <c r="Q228" s="60" t="str">
        <f t="shared" si="369"/>
        <v/>
      </c>
      <c r="R228" s="60" t="str">
        <f t="shared" si="370"/>
        <v/>
      </c>
      <c r="S228" s="60" t="str">
        <f t="shared" si="371"/>
        <v/>
      </c>
      <c r="T228" s="60" t="str">
        <f t="shared" si="372"/>
        <v/>
      </c>
      <c r="U228" s="60" t="str">
        <f t="shared" si="373"/>
        <v/>
      </c>
      <c r="V228" s="60" t="str">
        <f t="shared" si="374"/>
        <v/>
      </c>
      <c r="X228" s="21">
        <f t="shared" si="375"/>
        <v>80001</v>
      </c>
      <c r="Y228">
        <f>IF(X228-Faktor1&lt;0,IF(X228-Faktor2&lt;0,IF(X228-Faktor3&lt;0,IF(X228-Faktor4&lt;0,IF(X228-Faktor5&lt;0,IF(X228-Faktor6&lt;0,IF(X228-Faktor7&lt;0,IF(X228-Faktor8&lt;0,IF(X228-Faktor9&lt;0,IF(X228-Faktor10&lt;0,Sieger,X228-Faktor10),X228-Faktor9),X228-Faktor8),X228-Faktor7),X228-Faktor6),X228-Faktor5),X228-Faktor4),X228-Faktor3),X228-Faktor2),X228-Faktor1)</f>
        <v>1</v>
      </c>
      <c r="AE228" t="str">
        <f>IFERROR(VLOOKUP(1000,$A228:Z228,26,FALSE),"")</f>
        <v/>
      </c>
      <c r="AK228" t="str">
        <f>IFERROR(VLOOKUP(1000,$B228:AF228,31,FALSE),"")</f>
        <v/>
      </c>
      <c r="AQ228" t="str">
        <f t="shared" si="324"/>
        <v/>
      </c>
      <c r="AW228" t="str">
        <f t="shared" si="325"/>
        <v/>
      </c>
      <c r="AX228" t="str">
        <f t="shared" si="326"/>
        <v/>
      </c>
      <c r="BC228" t="str">
        <f t="shared" si="329"/>
        <v/>
      </c>
      <c r="BI228" t="str">
        <f t="shared" si="333"/>
        <v/>
      </c>
      <c r="BO228" t="str">
        <f t="shared" si="337"/>
        <v/>
      </c>
      <c r="BU228" t="str">
        <f t="shared" si="341"/>
        <v/>
      </c>
      <c r="CA228" t="str">
        <f t="shared" si="345"/>
        <v/>
      </c>
    </row>
    <row r="229" spans="13:79" x14ac:dyDescent="0.3">
      <c r="M229" s="60" t="str">
        <f t="shared" si="365"/>
        <v/>
      </c>
      <c r="N229" s="60" t="str">
        <f t="shared" si="366"/>
        <v/>
      </c>
      <c r="O229" s="60">
        <f t="shared" si="367"/>
        <v>80034</v>
      </c>
      <c r="P229" s="60" t="str">
        <f t="shared" si="368"/>
        <v/>
      </c>
      <c r="Q229" s="60" t="str">
        <f t="shared" si="369"/>
        <v/>
      </c>
      <c r="R229" s="60" t="str">
        <f t="shared" si="370"/>
        <v/>
      </c>
      <c r="S229" s="60" t="str">
        <f t="shared" si="371"/>
        <v/>
      </c>
      <c r="T229" s="60" t="str">
        <f t="shared" si="372"/>
        <v/>
      </c>
      <c r="U229" s="60" t="str">
        <f t="shared" si="373"/>
        <v/>
      </c>
      <c r="V229" s="60" t="str">
        <f t="shared" si="374"/>
        <v/>
      </c>
      <c r="X229" s="21">
        <f t="shared" si="375"/>
        <v>80004</v>
      </c>
      <c r="Y229">
        <f>IF(X229-Faktor1&lt;0,IF(X229-Faktor2&lt;0,IF(X229-Faktor3&lt;0,IF(X229-Faktor4&lt;0,IF(X229-Faktor5&lt;0,IF(X229-Faktor6&lt;0,IF(X229-Faktor7&lt;0,IF(X229-Faktor8&lt;0,IF(X229-Faktor9&lt;0,IF(X229-Faktor10&lt;0,Sieger,X229-Faktor10),X229-Faktor9),X229-Faktor8),X229-Faktor7),X229-Faktor6),X229-Faktor5),X229-Faktor4),X229-Faktor3),X229-Faktor2),X229-Faktor1)</f>
        <v>4</v>
      </c>
      <c r="AE229" t="str">
        <f>IFERROR(VLOOKUP(1000,$A229:Z229,26,FALSE),"")</f>
        <v/>
      </c>
      <c r="AK229" t="str">
        <f>IFERROR(VLOOKUP(1000,$B229:AF229,31,FALSE),"")</f>
        <v/>
      </c>
      <c r="AQ229" t="str">
        <f t="shared" si="324"/>
        <v/>
      </c>
      <c r="AW229" t="str">
        <f t="shared" si="325"/>
        <v/>
      </c>
      <c r="AX229" t="str">
        <f t="shared" si="326"/>
        <v/>
      </c>
      <c r="BC229" t="str">
        <f t="shared" si="329"/>
        <v/>
      </c>
      <c r="BI229" t="str">
        <f t="shared" si="333"/>
        <v/>
      </c>
      <c r="BO229" t="str">
        <f t="shared" si="337"/>
        <v/>
      </c>
      <c r="BU229" t="str">
        <f t="shared" si="341"/>
        <v/>
      </c>
      <c r="CA229" t="str">
        <f t="shared" si="345"/>
        <v/>
      </c>
    </row>
    <row r="230" spans="13:79" x14ac:dyDescent="0.3">
      <c r="M230" s="60" t="str">
        <f t="shared" si="365"/>
        <v/>
      </c>
      <c r="N230" s="60" t="str">
        <f t="shared" si="366"/>
        <v/>
      </c>
      <c r="O230" s="60" t="str">
        <f t="shared" si="367"/>
        <v/>
      </c>
      <c r="P230" s="60" t="str">
        <f t="shared" si="368"/>
        <v/>
      </c>
      <c r="Q230" s="60" t="str">
        <f t="shared" si="369"/>
        <v/>
      </c>
      <c r="R230" s="60" t="str">
        <f t="shared" si="370"/>
        <v/>
      </c>
      <c r="S230" s="60" t="str">
        <f t="shared" si="371"/>
        <v/>
      </c>
      <c r="T230" s="60" t="str">
        <f t="shared" si="372"/>
        <v/>
      </c>
      <c r="U230" s="60" t="str">
        <f t="shared" si="373"/>
        <v/>
      </c>
      <c r="V230" s="60" t="str">
        <f t="shared" si="374"/>
        <v/>
      </c>
      <c r="X230" s="21">
        <f t="shared" si="375"/>
        <v>80008</v>
      </c>
      <c r="Y230">
        <f>IF(X230-Faktor1&lt;0,IF(X230-Faktor2&lt;0,IF(X230-Faktor3&lt;0,IF(X230-Faktor4&lt;0,IF(X230-Faktor5&lt;0,IF(X230-Faktor6&lt;0,IF(X230-Faktor7&lt;0,IF(X230-Faktor8&lt;0,IF(X230-Faktor9&lt;0,IF(X230-Faktor10&lt;0,Sieger,X230-Faktor10),X230-Faktor9),X230-Faktor8),X230-Faktor7),X230-Faktor6),X230-Faktor5),X230-Faktor4),X230-Faktor3),X230-Faktor2),X230-Faktor1)</f>
        <v>8</v>
      </c>
      <c r="AE230" t="str">
        <f>IFERROR(VLOOKUP(1000,$A230:Z230,26,FALSE),"")</f>
        <v/>
      </c>
      <c r="AK230" t="str">
        <f>IFERROR(VLOOKUP(1000,$B230:AF230,31,FALSE),"")</f>
        <v/>
      </c>
      <c r="AQ230" t="str">
        <f t="shared" si="324"/>
        <v/>
      </c>
      <c r="AW230" t="str">
        <f t="shared" si="325"/>
        <v/>
      </c>
      <c r="AX230" t="str">
        <f t="shared" si="326"/>
        <v/>
      </c>
      <c r="BC230" t="str">
        <f t="shared" si="329"/>
        <v/>
      </c>
      <c r="BI230" t="str">
        <f t="shared" si="333"/>
        <v/>
      </c>
      <c r="BO230" t="str">
        <f t="shared" si="337"/>
        <v/>
      </c>
      <c r="BU230" t="str">
        <f t="shared" si="341"/>
        <v/>
      </c>
      <c r="CA230" t="str">
        <f t="shared" si="345"/>
        <v/>
      </c>
    </row>
    <row r="231" spans="13:79" x14ac:dyDescent="0.3">
      <c r="M231" s="60">
        <f t="shared" si="365"/>
        <v>1000028</v>
      </c>
      <c r="N231" s="60">
        <f t="shared" si="366"/>
        <v>90030</v>
      </c>
      <c r="O231" s="60" t="str">
        <f t="shared" si="367"/>
        <v/>
      </c>
      <c r="P231" s="60" t="str">
        <f t="shared" si="368"/>
        <v/>
      </c>
      <c r="Q231" s="60" t="str">
        <f t="shared" si="369"/>
        <v/>
      </c>
      <c r="R231" s="60" t="str">
        <f t="shared" si="370"/>
        <v/>
      </c>
      <c r="S231" s="60" t="str">
        <f t="shared" si="371"/>
        <v/>
      </c>
      <c r="T231" s="60" t="str">
        <f t="shared" si="372"/>
        <v/>
      </c>
      <c r="U231" s="60" t="str">
        <f t="shared" si="373"/>
        <v/>
      </c>
      <c r="V231" s="60" t="str">
        <f t="shared" si="374"/>
        <v/>
      </c>
      <c r="X231" s="21">
        <f t="shared" si="375"/>
        <v>80011</v>
      </c>
      <c r="Y231">
        <f>IF(X231-Faktor1&lt;0,IF(X231-Faktor2&lt;0,IF(X231-Faktor3&lt;0,IF(X231-Faktor4&lt;0,IF(X231-Faktor5&lt;0,IF(X231-Faktor6&lt;0,IF(X231-Faktor7&lt;0,IF(X231-Faktor8&lt;0,IF(X231-Faktor9&lt;0,IF(X231-Faktor10&lt;0,Sieger,X231-Faktor10),X231-Faktor9),X231-Faktor8),X231-Faktor7),X231-Faktor6),X231-Faktor5),X231-Faktor4),X231-Faktor3),X231-Faktor2),X231-Faktor1)</f>
        <v>11</v>
      </c>
      <c r="AE231" t="str">
        <f>IFERROR(VLOOKUP(1000,$A231:Z231,26,FALSE),"")</f>
        <v/>
      </c>
      <c r="AK231" t="str">
        <f>IFERROR(VLOOKUP(1000,$B231:AF231,31,FALSE),"")</f>
        <v/>
      </c>
      <c r="AQ231" t="str">
        <f t="shared" si="324"/>
        <v/>
      </c>
      <c r="AW231" t="str">
        <f t="shared" si="325"/>
        <v/>
      </c>
      <c r="AX231" t="str">
        <f t="shared" si="326"/>
        <v/>
      </c>
      <c r="BC231" t="str">
        <f t="shared" si="329"/>
        <v/>
      </c>
      <c r="BI231" t="str">
        <f t="shared" si="333"/>
        <v/>
      </c>
      <c r="BO231" t="str">
        <f t="shared" si="337"/>
        <v/>
      </c>
      <c r="BU231" t="str">
        <f t="shared" si="341"/>
        <v/>
      </c>
      <c r="CA231" t="str">
        <f t="shared" si="345"/>
        <v/>
      </c>
    </row>
    <row r="232" spans="13:79" x14ac:dyDescent="0.3">
      <c r="M232" s="60" t="str">
        <f t="shared" si="365"/>
        <v/>
      </c>
      <c r="N232" s="60">
        <f t="shared" si="366"/>
        <v>90032</v>
      </c>
      <c r="O232" s="60" t="str">
        <f t="shared" si="367"/>
        <v/>
      </c>
      <c r="P232" s="60" t="str">
        <f t="shared" si="368"/>
        <v/>
      </c>
      <c r="Q232" s="60" t="str">
        <f t="shared" si="369"/>
        <v/>
      </c>
      <c r="R232" s="60" t="str">
        <f t="shared" si="370"/>
        <v/>
      </c>
      <c r="S232" s="60" t="str">
        <f t="shared" si="371"/>
        <v/>
      </c>
      <c r="T232" s="60" t="str">
        <f t="shared" si="372"/>
        <v/>
      </c>
      <c r="U232" s="60" t="str">
        <f t="shared" si="373"/>
        <v/>
      </c>
      <c r="V232" s="60" t="str">
        <f t="shared" si="374"/>
        <v/>
      </c>
      <c r="X232" s="21">
        <f t="shared" si="375"/>
        <v>80015</v>
      </c>
      <c r="Y232">
        <f>IF(X232-Faktor1&lt;0,IF(X232-Faktor2&lt;0,IF(X232-Faktor3&lt;0,IF(X232-Faktor4&lt;0,IF(X232-Faktor5&lt;0,IF(X232-Faktor6&lt;0,IF(X232-Faktor7&lt;0,IF(X232-Faktor8&lt;0,IF(X232-Faktor9&lt;0,IF(X232-Faktor10&lt;0,Sieger,X232-Faktor10),X232-Faktor9),X232-Faktor8),X232-Faktor7),X232-Faktor6),X232-Faktor5),X232-Faktor4),X232-Faktor3),X232-Faktor2),X232-Faktor1)</f>
        <v>15</v>
      </c>
      <c r="AE232" t="str">
        <f>IFERROR(VLOOKUP(1000,$A232:Z232,26,FALSE),"")</f>
        <v/>
      </c>
      <c r="AK232" t="str">
        <f>IFERROR(VLOOKUP(1000,$B232:AF232,31,FALSE),"")</f>
        <v/>
      </c>
      <c r="AQ232" t="str">
        <f t="shared" si="324"/>
        <v/>
      </c>
      <c r="AW232" t="str">
        <f t="shared" si="325"/>
        <v/>
      </c>
      <c r="AX232" t="str">
        <f t="shared" si="326"/>
        <v/>
      </c>
      <c r="BC232" t="str">
        <f t="shared" si="329"/>
        <v/>
      </c>
      <c r="BI232" t="str">
        <f t="shared" si="333"/>
        <v/>
      </c>
      <c r="BO232" t="str">
        <f t="shared" si="337"/>
        <v/>
      </c>
      <c r="BU232" t="str">
        <f t="shared" si="341"/>
        <v/>
      </c>
      <c r="CA232" t="str">
        <f t="shared" si="345"/>
        <v/>
      </c>
    </row>
    <row r="233" spans="13:79" x14ac:dyDescent="0.3">
      <c r="M233" s="60" t="str">
        <f t="shared" si="365"/>
        <v/>
      </c>
      <c r="N233" s="60" t="str">
        <f t="shared" si="366"/>
        <v/>
      </c>
      <c r="O233" s="60" t="str">
        <f t="shared" si="367"/>
        <v/>
      </c>
      <c r="P233" s="60" t="str">
        <f t="shared" si="368"/>
        <v/>
      </c>
      <c r="Q233" s="60" t="str">
        <f t="shared" si="369"/>
        <v/>
      </c>
      <c r="R233" s="60" t="str">
        <f t="shared" si="370"/>
        <v/>
      </c>
      <c r="S233" s="60" t="str">
        <f t="shared" si="371"/>
        <v/>
      </c>
      <c r="T233" s="60" t="str">
        <f t="shared" si="372"/>
        <v/>
      </c>
      <c r="U233" s="60" t="str">
        <f t="shared" si="373"/>
        <v/>
      </c>
      <c r="V233" s="60" t="str">
        <f t="shared" si="374"/>
        <v/>
      </c>
      <c r="X233" s="21">
        <f t="shared" si="375"/>
        <v>80016</v>
      </c>
      <c r="Y233">
        <f>IF(X233-Faktor1&lt;0,IF(X233-Faktor2&lt;0,IF(X233-Faktor3&lt;0,IF(X233-Faktor4&lt;0,IF(X233-Faktor5&lt;0,IF(X233-Faktor6&lt;0,IF(X233-Faktor7&lt;0,IF(X233-Faktor8&lt;0,IF(X233-Faktor9&lt;0,IF(X233-Faktor10&lt;0,Sieger,X233-Faktor10),X233-Faktor9),X233-Faktor8),X233-Faktor7),X233-Faktor6),X233-Faktor5),X233-Faktor4),X233-Faktor3),X233-Faktor2),X233-Faktor1)</f>
        <v>16</v>
      </c>
      <c r="AE233" t="str">
        <f>IFERROR(VLOOKUP(1000,$A233:Z233,26,FALSE),"")</f>
        <v/>
      </c>
      <c r="AK233" t="str">
        <f>IFERROR(VLOOKUP(1000,$B233:AF233,31,FALSE),"")</f>
        <v/>
      </c>
      <c r="AQ233" t="str">
        <f t="shared" si="324"/>
        <v/>
      </c>
      <c r="AW233" t="str">
        <f t="shared" si="325"/>
        <v/>
      </c>
      <c r="AX233" t="str">
        <f t="shared" si="326"/>
        <v/>
      </c>
      <c r="BC233" t="str">
        <f t="shared" si="329"/>
        <v/>
      </c>
      <c r="BI233" t="str">
        <f t="shared" si="333"/>
        <v/>
      </c>
      <c r="BO233" t="str">
        <f t="shared" si="337"/>
        <v/>
      </c>
      <c r="BU233" t="str">
        <f t="shared" si="341"/>
        <v/>
      </c>
      <c r="CA233" t="str">
        <f t="shared" si="345"/>
        <v/>
      </c>
    </row>
    <row r="234" spans="13:79" x14ac:dyDescent="0.3">
      <c r="M234" s="60">
        <f t="shared" si="365"/>
        <v>1000031</v>
      </c>
      <c r="N234" s="60" t="str">
        <f t="shared" si="366"/>
        <v/>
      </c>
      <c r="O234" s="60">
        <f t="shared" si="367"/>
        <v>80042</v>
      </c>
      <c r="P234" s="60" t="str">
        <f t="shared" si="368"/>
        <v/>
      </c>
      <c r="Q234" s="60" t="str">
        <f t="shared" si="369"/>
        <v/>
      </c>
      <c r="R234" s="60" t="str">
        <f t="shared" si="370"/>
        <v/>
      </c>
      <c r="S234" s="60" t="str">
        <f t="shared" si="371"/>
        <v/>
      </c>
      <c r="T234" s="60" t="str">
        <f t="shared" si="372"/>
        <v/>
      </c>
      <c r="U234" s="60" t="str">
        <f t="shared" si="373"/>
        <v/>
      </c>
      <c r="V234" s="60" t="str">
        <f t="shared" si="374"/>
        <v/>
      </c>
      <c r="X234" s="21">
        <f t="shared" si="375"/>
        <v>80017</v>
      </c>
      <c r="Y234">
        <f>IF(X234-Faktor1&lt;0,IF(X234-Faktor2&lt;0,IF(X234-Faktor3&lt;0,IF(X234-Faktor4&lt;0,IF(X234-Faktor5&lt;0,IF(X234-Faktor6&lt;0,IF(X234-Faktor7&lt;0,IF(X234-Faktor8&lt;0,IF(X234-Faktor9&lt;0,IF(X234-Faktor10&lt;0,Sieger,X234-Faktor10),X234-Faktor9),X234-Faktor8),X234-Faktor7),X234-Faktor6),X234-Faktor5),X234-Faktor4),X234-Faktor3),X234-Faktor2),X234-Faktor1)</f>
        <v>17</v>
      </c>
      <c r="AE234" t="str">
        <f>IFERROR(VLOOKUP(1000,$A234:Z234,26,FALSE),"")</f>
        <v/>
      </c>
      <c r="AK234" t="str">
        <f>IFERROR(VLOOKUP(1000,$B234:AF234,31,FALSE),"")</f>
        <v/>
      </c>
      <c r="AQ234" t="str">
        <f t="shared" si="324"/>
        <v/>
      </c>
      <c r="AW234" t="str">
        <f t="shared" si="325"/>
        <v/>
      </c>
      <c r="AX234" t="str">
        <f t="shared" si="326"/>
        <v/>
      </c>
      <c r="BC234" t="str">
        <f t="shared" si="329"/>
        <v/>
      </c>
      <c r="BI234" t="str">
        <f t="shared" si="333"/>
        <v/>
      </c>
      <c r="BO234" t="str">
        <f t="shared" si="337"/>
        <v/>
      </c>
      <c r="BU234" t="str">
        <f t="shared" si="341"/>
        <v/>
      </c>
      <c r="CA234" t="str">
        <f t="shared" si="345"/>
        <v/>
      </c>
    </row>
    <row r="235" spans="13:79" x14ac:dyDescent="0.3">
      <c r="M235" s="60" t="str">
        <f t="shared" si="365"/>
        <v/>
      </c>
      <c r="N235" s="60">
        <f t="shared" si="366"/>
        <v>90035</v>
      </c>
      <c r="O235" s="60" t="str">
        <f t="shared" si="367"/>
        <v/>
      </c>
      <c r="P235" s="60" t="str">
        <f t="shared" si="368"/>
        <v/>
      </c>
      <c r="Q235" s="60" t="str">
        <f t="shared" si="369"/>
        <v/>
      </c>
      <c r="R235" s="60" t="str">
        <f t="shared" si="370"/>
        <v/>
      </c>
      <c r="S235" s="60" t="str">
        <f t="shared" si="371"/>
        <v/>
      </c>
      <c r="T235" s="60" t="str">
        <f t="shared" si="372"/>
        <v/>
      </c>
      <c r="U235" s="60" t="str">
        <f t="shared" si="373"/>
        <v/>
      </c>
      <c r="V235" s="60" t="str">
        <f t="shared" si="374"/>
        <v/>
      </c>
      <c r="X235" s="21">
        <f t="shared" si="375"/>
        <v>80023</v>
      </c>
      <c r="Y235">
        <f>IF(X235-Faktor1&lt;0,IF(X235-Faktor2&lt;0,IF(X235-Faktor3&lt;0,IF(X235-Faktor4&lt;0,IF(X235-Faktor5&lt;0,IF(X235-Faktor6&lt;0,IF(X235-Faktor7&lt;0,IF(X235-Faktor8&lt;0,IF(X235-Faktor9&lt;0,IF(X235-Faktor10&lt;0,Sieger,X235-Faktor10),X235-Faktor9),X235-Faktor8),X235-Faktor7),X235-Faktor6),X235-Faktor5),X235-Faktor4),X235-Faktor3),X235-Faktor2),X235-Faktor1)</f>
        <v>23</v>
      </c>
      <c r="AE235" t="str">
        <f>IFERROR(VLOOKUP(1000,$A235:Z235,26,FALSE),"")</f>
        <v/>
      </c>
      <c r="AK235" t="str">
        <f>IFERROR(VLOOKUP(1000,$B235:AF235,31,FALSE),"")</f>
        <v/>
      </c>
      <c r="AQ235" t="str">
        <f t="shared" si="324"/>
        <v/>
      </c>
      <c r="AW235" t="str">
        <f t="shared" si="325"/>
        <v/>
      </c>
      <c r="AX235" t="str">
        <f t="shared" si="326"/>
        <v/>
      </c>
      <c r="BC235" t="str">
        <f t="shared" si="329"/>
        <v/>
      </c>
      <c r="BI235" t="str">
        <f t="shared" si="333"/>
        <v/>
      </c>
      <c r="BO235" t="str">
        <f t="shared" si="337"/>
        <v/>
      </c>
      <c r="BU235" t="str">
        <f t="shared" si="341"/>
        <v/>
      </c>
      <c r="CA235" t="str">
        <f t="shared" si="345"/>
        <v/>
      </c>
    </row>
    <row r="236" spans="13:79" x14ac:dyDescent="0.3">
      <c r="M236" s="60" t="str">
        <f t="shared" si="365"/>
        <v/>
      </c>
      <c r="N236" s="60">
        <f t="shared" si="366"/>
        <v>90036</v>
      </c>
      <c r="O236" s="60" t="str">
        <f t="shared" si="367"/>
        <v/>
      </c>
      <c r="P236" s="60" t="str">
        <f t="shared" si="368"/>
        <v/>
      </c>
      <c r="Q236" s="60" t="str">
        <f t="shared" si="369"/>
        <v/>
      </c>
      <c r="R236" s="60" t="str">
        <f t="shared" si="370"/>
        <v/>
      </c>
      <c r="S236" s="60" t="str">
        <f t="shared" si="371"/>
        <v/>
      </c>
      <c r="T236" s="60" t="str">
        <f t="shared" si="372"/>
        <v/>
      </c>
      <c r="U236" s="60" t="str">
        <f t="shared" si="373"/>
        <v/>
      </c>
      <c r="V236" s="60" t="str">
        <f t="shared" si="374"/>
        <v/>
      </c>
      <c r="X236" s="21">
        <f t="shared" si="375"/>
        <v>80025</v>
      </c>
      <c r="Y236">
        <f>IF(X236-Faktor1&lt;0,IF(X236-Faktor2&lt;0,IF(X236-Faktor3&lt;0,IF(X236-Faktor4&lt;0,IF(X236-Faktor5&lt;0,IF(X236-Faktor6&lt;0,IF(X236-Faktor7&lt;0,IF(X236-Faktor8&lt;0,IF(X236-Faktor9&lt;0,IF(X236-Faktor10&lt;0,Sieger,X236-Faktor10),X236-Faktor9),X236-Faktor8),X236-Faktor7),X236-Faktor6),X236-Faktor5),X236-Faktor4),X236-Faktor3),X236-Faktor2),X236-Faktor1)</f>
        <v>25</v>
      </c>
      <c r="AE236" t="str">
        <f>IFERROR(VLOOKUP(1000,$A236:Z236,26,FALSE),"")</f>
        <v/>
      </c>
      <c r="AK236" t="str">
        <f>IFERROR(VLOOKUP(1000,$B236:AF236,31,FALSE),"")</f>
        <v/>
      </c>
      <c r="AQ236" t="str">
        <f t="shared" si="324"/>
        <v/>
      </c>
      <c r="AW236" t="str">
        <f t="shared" si="325"/>
        <v/>
      </c>
      <c r="AX236" t="str">
        <f t="shared" si="326"/>
        <v/>
      </c>
      <c r="BC236" t="str">
        <f t="shared" si="329"/>
        <v/>
      </c>
      <c r="BI236" t="str">
        <f t="shared" si="333"/>
        <v/>
      </c>
      <c r="BO236" t="str">
        <f t="shared" si="337"/>
        <v/>
      </c>
      <c r="BU236" t="str">
        <f t="shared" si="341"/>
        <v/>
      </c>
      <c r="CA236" t="str">
        <f t="shared" si="345"/>
        <v/>
      </c>
    </row>
    <row r="237" spans="13:79" x14ac:dyDescent="0.3">
      <c r="M237" s="60" t="str">
        <f t="shared" ref="M237:M268" si="376">IFERROR(M36+Faktor1,"")</f>
        <v/>
      </c>
      <c r="N237" s="60" t="str">
        <f t="shared" ref="N237:N268" si="377">IFERROR(N36+Faktor2,"")</f>
        <v/>
      </c>
      <c r="O237" s="60">
        <f t="shared" ref="O237:O268" si="378">IFERROR(O36+Faktor3,"")</f>
        <v>80045</v>
      </c>
      <c r="P237" s="60" t="str">
        <f t="shared" ref="P237:P268" si="379">IFERROR(P36+Faktor4,"")</f>
        <v/>
      </c>
      <c r="Q237" s="60" t="str">
        <f t="shared" ref="Q237:Q268" si="380">IFERROR(Q36+Faktor5,"")</f>
        <v/>
      </c>
      <c r="R237" s="60" t="str">
        <f t="shared" ref="R237:R268" si="381">IFERROR(R36+Faktor6,"")</f>
        <v/>
      </c>
      <c r="S237" s="60" t="str">
        <f t="shared" ref="S237:S268" si="382">IFERROR(S36+Faktor7,"")</f>
        <v/>
      </c>
      <c r="T237" s="60" t="str">
        <f t="shared" ref="T237:T268" si="383">IFERROR(T36+Faktor8,"")</f>
        <v/>
      </c>
      <c r="U237" s="60" t="str">
        <f t="shared" ref="U237:U268" si="384">IFERROR(U36+Faktor9,"")</f>
        <v/>
      </c>
      <c r="V237" s="60" t="str">
        <f t="shared" ref="V237:V268" si="385">IFERROR(V36+Faktor10,"")</f>
        <v/>
      </c>
      <c r="X237" s="21">
        <f t="shared" ref="X237:X268" si="386">SMALL($M$205:$V$404,ROW(X33))</f>
        <v>80026</v>
      </c>
      <c r="Y237">
        <f>IF(X237-Faktor1&lt;0,IF(X237-Faktor2&lt;0,IF(X237-Faktor3&lt;0,IF(X237-Faktor4&lt;0,IF(X237-Faktor5&lt;0,IF(X237-Faktor6&lt;0,IF(X237-Faktor7&lt;0,IF(X237-Faktor8&lt;0,IF(X237-Faktor9&lt;0,IF(X237-Faktor10&lt;0,Sieger,X237-Faktor10),X237-Faktor9),X237-Faktor8),X237-Faktor7),X237-Faktor6),X237-Faktor5),X237-Faktor4),X237-Faktor3),X237-Faktor2),X237-Faktor1)</f>
        <v>26</v>
      </c>
      <c r="AE237" t="str">
        <f>IFERROR(VLOOKUP(1000,$A237:Z237,26,FALSE),"")</f>
        <v/>
      </c>
      <c r="AK237" t="str">
        <f>IFERROR(VLOOKUP(1000,$B237:AF237,31,FALSE),"")</f>
        <v/>
      </c>
      <c r="AQ237" t="str">
        <f t="shared" si="324"/>
        <v/>
      </c>
      <c r="AW237" t="str">
        <f t="shared" si="325"/>
        <v/>
      </c>
      <c r="AX237" t="str">
        <f t="shared" si="326"/>
        <v/>
      </c>
      <c r="BC237" t="str">
        <f t="shared" si="329"/>
        <v/>
      </c>
      <c r="BI237" t="str">
        <f t="shared" si="333"/>
        <v/>
      </c>
      <c r="BO237" t="str">
        <f t="shared" si="337"/>
        <v/>
      </c>
      <c r="BU237" t="str">
        <f t="shared" si="341"/>
        <v/>
      </c>
      <c r="CA237" t="str">
        <f t="shared" si="345"/>
        <v/>
      </c>
    </row>
    <row r="238" spans="13:79" x14ac:dyDescent="0.3">
      <c r="M238" s="60" t="str">
        <f t="shared" si="376"/>
        <v/>
      </c>
      <c r="N238" s="60" t="str">
        <f t="shared" si="377"/>
        <v/>
      </c>
      <c r="O238" s="60">
        <f t="shared" si="378"/>
        <v>80046</v>
      </c>
      <c r="P238" s="60" t="str">
        <f t="shared" si="379"/>
        <v/>
      </c>
      <c r="Q238" s="60" t="str">
        <f t="shared" si="380"/>
        <v/>
      </c>
      <c r="R238" s="60" t="str">
        <f t="shared" si="381"/>
        <v/>
      </c>
      <c r="S238" s="60" t="str">
        <f t="shared" si="382"/>
        <v/>
      </c>
      <c r="T238" s="60" t="str">
        <f t="shared" si="383"/>
        <v/>
      </c>
      <c r="U238" s="60" t="str">
        <f t="shared" si="384"/>
        <v/>
      </c>
      <c r="V238" s="60" t="str">
        <f t="shared" si="385"/>
        <v/>
      </c>
      <c r="X238" s="21">
        <f t="shared" si="386"/>
        <v>80027</v>
      </c>
      <c r="Y238">
        <f>IF(X238-Faktor1&lt;0,IF(X238-Faktor2&lt;0,IF(X238-Faktor3&lt;0,IF(X238-Faktor4&lt;0,IF(X238-Faktor5&lt;0,IF(X238-Faktor6&lt;0,IF(X238-Faktor7&lt;0,IF(X238-Faktor8&lt;0,IF(X238-Faktor9&lt;0,IF(X238-Faktor10&lt;0,Sieger,X238-Faktor10),X238-Faktor9),X238-Faktor8),X238-Faktor7),X238-Faktor6),X238-Faktor5),X238-Faktor4),X238-Faktor3),X238-Faktor2),X238-Faktor1)</f>
        <v>27</v>
      </c>
      <c r="AE238" t="str">
        <f>IFERROR(VLOOKUP(1000,$A238:Z238,26,FALSE),"")</f>
        <v/>
      </c>
      <c r="AK238" t="str">
        <f>IFERROR(VLOOKUP(1000,$B238:AF238,31,FALSE),"")</f>
        <v/>
      </c>
      <c r="AQ238" t="str">
        <f t="shared" si="324"/>
        <v/>
      </c>
      <c r="AW238" t="str">
        <f t="shared" si="325"/>
        <v/>
      </c>
      <c r="AX238" t="str">
        <f t="shared" si="326"/>
        <v/>
      </c>
      <c r="BC238" t="str">
        <f t="shared" si="329"/>
        <v/>
      </c>
      <c r="BI238" t="str">
        <f t="shared" si="333"/>
        <v/>
      </c>
      <c r="BO238" t="str">
        <f t="shared" si="337"/>
        <v/>
      </c>
      <c r="BU238" t="str">
        <f t="shared" si="341"/>
        <v/>
      </c>
      <c r="CA238" t="str">
        <f t="shared" si="345"/>
        <v/>
      </c>
    </row>
    <row r="239" spans="13:79" x14ac:dyDescent="0.3">
      <c r="M239" s="60" t="str">
        <f t="shared" si="376"/>
        <v/>
      </c>
      <c r="N239" s="60" t="str">
        <f t="shared" si="377"/>
        <v/>
      </c>
      <c r="O239" s="60">
        <f t="shared" si="378"/>
        <v>80047</v>
      </c>
      <c r="P239" s="60" t="str">
        <f t="shared" si="379"/>
        <v/>
      </c>
      <c r="Q239" s="60" t="str">
        <f t="shared" si="380"/>
        <v/>
      </c>
      <c r="R239" s="60" t="str">
        <f t="shared" si="381"/>
        <v/>
      </c>
      <c r="S239" s="60" t="str">
        <f t="shared" si="382"/>
        <v/>
      </c>
      <c r="T239" s="60" t="str">
        <f t="shared" si="383"/>
        <v/>
      </c>
      <c r="U239" s="60" t="str">
        <f t="shared" si="384"/>
        <v/>
      </c>
      <c r="V239" s="60" t="str">
        <f t="shared" si="385"/>
        <v/>
      </c>
      <c r="X239" s="21">
        <f t="shared" si="386"/>
        <v>80029</v>
      </c>
      <c r="Y239">
        <f>IF(X239-Faktor1&lt;0,IF(X239-Faktor2&lt;0,IF(X239-Faktor3&lt;0,IF(X239-Faktor4&lt;0,IF(X239-Faktor5&lt;0,IF(X239-Faktor6&lt;0,IF(X239-Faktor7&lt;0,IF(X239-Faktor8&lt;0,IF(X239-Faktor9&lt;0,IF(X239-Faktor10&lt;0,Sieger,X239-Faktor10),X239-Faktor9),X239-Faktor8),X239-Faktor7),X239-Faktor6),X239-Faktor5),X239-Faktor4),X239-Faktor3),X239-Faktor2),X239-Faktor1)</f>
        <v>29</v>
      </c>
      <c r="AE239" t="str">
        <f>IFERROR(VLOOKUP(1000,$A239:Z239,26,FALSE),"")</f>
        <v/>
      </c>
      <c r="AK239" t="str">
        <f>IFERROR(VLOOKUP(1000,$B239:AF239,31,FALSE),"")</f>
        <v/>
      </c>
      <c r="AQ239" t="str">
        <f t="shared" si="324"/>
        <v/>
      </c>
      <c r="AW239" t="str">
        <f t="shared" si="325"/>
        <v/>
      </c>
      <c r="AX239" t="str">
        <f t="shared" si="326"/>
        <v/>
      </c>
      <c r="BC239" t="str">
        <f t="shared" si="329"/>
        <v/>
      </c>
      <c r="BI239" t="str">
        <f t="shared" si="333"/>
        <v/>
      </c>
      <c r="BO239" t="str">
        <f t="shared" si="337"/>
        <v/>
      </c>
      <c r="BU239" t="str">
        <f t="shared" si="341"/>
        <v/>
      </c>
      <c r="CA239" t="str">
        <f t="shared" si="345"/>
        <v/>
      </c>
    </row>
    <row r="240" spans="13:79" x14ac:dyDescent="0.3">
      <c r="M240" s="60" t="str">
        <f t="shared" si="376"/>
        <v/>
      </c>
      <c r="N240" s="60">
        <f t="shared" si="377"/>
        <v>90040</v>
      </c>
      <c r="O240" s="60" t="str">
        <f t="shared" si="378"/>
        <v/>
      </c>
      <c r="P240" s="60" t="str">
        <f t="shared" si="379"/>
        <v/>
      </c>
      <c r="Q240" s="60" t="str">
        <f t="shared" si="380"/>
        <v/>
      </c>
      <c r="R240" s="60" t="str">
        <f t="shared" si="381"/>
        <v/>
      </c>
      <c r="S240" s="60" t="str">
        <f t="shared" si="382"/>
        <v/>
      </c>
      <c r="T240" s="60" t="str">
        <f t="shared" si="383"/>
        <v/>
      </c>
      <c r="U240" s="60" t="str">
        <f t="shared" si="384"/>
        <v/>
      </c>
      <c r="V240" s="60" t="str">
        <f t="shared" si="385"/>
        <v/>
      </c>
      <c r="X240" s="21">
        <f t="shared" si="386"/>
        <v>80033</v>
      </c>
      <c r="Y240">
        <f>IF(X240-Faktor1&lt;0,IF(X240-Faktor2&lt;0,IF(X240-Faktor3&lt;0,IF(X240-Faktor4&lt;0,IF(X240-Faktor5&lt;0,IF(X240-Faktor6&lt;0,IF(X240-Faktor7&lt;0,IF(X240-Faktor8&lt;0,IF(X240-Faktor9&lt;0,IF(X240-Faktor10&lt;0,Sieger,X240-Faktor10),X240-Faktor9),X240-Faktor8),X240-Faktor7),X240-Faktor6),X240-Faktor5),X240-Faktor4),X240-Faktor3),X240-Faktor2),X240-Faktor1)</f>
        <v>33</v>
      </c>
      <c r="AE240" t="str">
        <f>IFERROR(VLOOKUP(1000,$A240:Z240,26,FALSE),"")</f>
        <v/>
      </c>
      <c r="AK240" t="str">
        <f>IFERROR(VLOOKUP(1000,$B240:AF240,31,FALSE),"")</f>
        <v/>
      </c>
      <c r="AQ240" t="str">
        <f t="shared" si="324"/>
        <v/>
      </c>
      <c r="AW240" t="str">
        <f t="shared" si="325"/>
        <v/>
      </c>
      <c r="AX240" t="str">
        <f t="shared" si="326"/>
        <v/>
      </c>
      <c r="BC240" t="str">
        <f t="shared" si="329"/>
        <v/>
      </c>
      <c r="BI240" t="str">
        <f t="shared" si="333"/>
        <v/>
      </c>
      <c r="BO240" t="str">
        <f t="shared" si="337"/>
        <v/>
      </c>
      <c r="BU240" t="str">
        <f t="shared" si="341"/>
        <v/>
      </c>
      <c r="CA240" t="str">
        <f t="shared" si="345"/>
        <v/>
      </c>
    </row>
    <row r="241" spans="13:79" x14ac:dyDescent="0.3">
      <c r="M241" s="60" t="str">
        <f t="shared" si="376"/>
        <v/>
      </c>
      <c r="N241" s="60" t="str">
        <f t="shared" si="377"/>
        <v/>
      </c>
      <c r="O241" s="60" t="str">
        <f t="shared" si="378"/>
        <v/>
      </c>
      <c r="P241" s="60" t="str">
        <f t="shared" si="379"/>
        <v/>
      </c>
      <c r="Q241" s="60" t="str">
        <f t="shared" si="380"/>
        <v/>
      </c>
      <c r="R241" s="60" t="str">
        <f t="shared" si="381"/>
        <v/>
      </c>
      <c r="S241" s="60" t="str">
        <f t="shared" si="382"/>
        <v/>
      </c>
      <c r="T241" s="60" t="str">
        <f t="shared" si="383"/>
        <v/>
      </c>
      <c r="U241" s="60" t="str">
        <f t="shared" si="384"/>
        <v/>
      </c>
      <c r="V241" s="60" t="str">
        <f t="shared" si="385"/>
        <v/>
      </c>
      <c r="X241" s="21">
        <f t="shared" si="386"/>
        <v>80034</v>
      </c>
      <c r="Y241">
        <f>IF(X241-Faktor1&lt;0,IF(X241-Faktor2&lt;0,IF(X241-Faktor3&lt;0,IF(X241-Faktor4&lt;0,IF(X241-Faktor5&lt;0,IF(X241-Faktor6&lt;0,IF(X241-Faktor7&lt;0,IF(X241-Faktor8&lt;0,IF(X241-Faktor9&lt;0,IF(X241-Faktor10&lt;0,Sieger,X241-Faktor10),X241-Faktor9),X241-Faktor8),X241-Faktor7),X241-Faktor6),X241-Faktor5),X241-Faktor4),X241-Faktor3),X241-Faktor2),X241-Faktor1)</f>
        <v>34</v>
      </c>
      <c r="AE241" t="str">
        <f>IFERROR(VLOOKUP(1000,$A241:Z241,26,FALSE),"")</f>
        <v/>
      </c>
      <c r="AK241" t="str">
        <f>IFERROR(VLOOKUP(1000,$B241:AF241,31,FALSE),"")</f>
        <v/>
      </c>
      <c r="AQ241" t="str">
        <f t="shared" si="324"/>
        <v/>
      </c>
      <c r="AW241" t="str">
        <f t="shared" si="325"/>
        <v/>
      </c>
      <c r="AX241" t="str">
        <f t="shared" si="326"/>
        <v/>
      </c>
      <c r="BC241" t="str">
        <f t="shared" si="329"/>
        <v/>
      </c>
      <c r="BI241" t="str">
        <f t="shared" si="333"/>
        <v/>
      </c>
      <c r="BO241" t="str">
        <f t="shared" si="337"/>
        <v/>
      </c>
      <c r="BU241" t="str">
        <f t="shared" si="341"/>
        <v/>
      </c>
      <c r="CA241" t="str">
        <f t="shared" si="345"/>
        <v/>
      </c>
    </row>
    <row r="242" spans="13:79" x14ac:dyDescent="0.3">
      <c r="M242" s="60" t="str">
        <f t="shared" si="376"/>
        <v/>
      </c>
      <c r="N242" s="60" t="str">
        <f t="shared" si="377"/>
        <v/>
      </c>
      <c r="O242" s="60">
        <f t="shared" si="378"/>
        <v>80051</v>
      </c>
      <c r="P242" s="60" t="str">
        <f t="shared" si="379"/>
        <v/>
      </c>
      <c r="Q242" s="60" t="str">
        <f t="shared" si="380"/>
        <v/>
      </c>
      <c r="R242" s="60" t="str">
        <f t="shared" si="381"/>
        <v/>
      </c>
      <c r="S242" s="60" t="str">
        <f t="shared" si="382"/>
        <v/>
      </c>
      <c r="T242" s="60" t="str">
        <f t="shared" si="383"/>
        <v/>
      </c>
      <c r="U242" s="60" t="str">
        <f t="shared" si="384"/>
        <v/>
      </c>
      <c r="V242" s="60" t="str">
        <f t="shared" si="385"/>
        <v/>
      </c>
      <c r="X242" s="21">
        <f t="shared" si="386"/>
        <v>80042</v>
      </c>
      <c r="Y242">
        <f>IF(X242-Faktor1&lt;0,IF(X242-Faktor2&lt;0,IF(X242-Faktor3&lt;0,IF(X242-Faktor4&lt;0,IF(X242-Faktor5&lt;0,IF(X242-Faktor6&lt;0,IF(X242-Faktor7&lt;0,IF(X242-Faktor8&lt;0,IF(X242-Faktor9&lt;0,IF(X242-Faktor10&lt;0,Sieger,X242-Faktor10),X242-Faktor9),X242-Faktor8),X242-Faktor7),X242-Faktor6),X242-Faktor5),X242-Faktor4),X242-Faktor3),X242-Faktor2),X242-Faktor1)</f>
        <v>42</v>
      </c>
      <c r="AE242" t="str">
        <f>IFERROR(VLOOKUP(1000,$A242:Z242,26,FALSE),"")</f>
        <v/>
      </c>
      <c r="AK242" t="str">
        <f>IFERROR(VLOOKUP(1000,$B242:AF242,31,FALSE),"")</f>
        <v/>
      </c>
      <c r="AQ242" t="str">
        <f t="shared" si="324"/>
        <v/>
      </c>
      <c r="AW242" t="str">
        <f t="shared" si="325"/>
        <v/>
      </c>
      <c r="AX242" t="str">
        <f t="shared" si="326"/>
        <v/>
      </c>
      <c r="BC242" t="str">
        <f t="shared" si="329"/>
        <v/>
      </c>
      <c r="BI242" t="str">
        <f t="shared" si="333"/>
        <v/>
      </c>
      <c r="BO242" t="str">
        <f t="shared" si="337"/>
        <v/>
      </c>
      <c r="BU242" t="str">
        <f t="shared" si="341"/>
        <v/>
      </c>
      <c r="CA242" t="str">
        <f t="shared" si="345"/>
        <v/>
      </c>
    </row>
    <row r="243" spans="13:79" x14ac:dyDescent="0.3">
      <c r="M243" s="60" t="str">
        <f t="shared" si="376"/>
        <v/>
      </c>
      <c r="N243" s="60" t="str">
        <f t="shared" si="377"/>
        <v/>
      </c>
      <c r="O243" s="60" t="str">
        <f t="shared" si="378"/>
        <v/>
      </c>
      <c r="P243" s="60" t="str">
        <f t="shared" si="379"/>
        <v/>
      </c>
      <c r="Q243" s="60" t="str">
        <f t="shared" si="380"/>
        <v/>
      </c>
      <c r="R243" s="60" t="str">
        <f t="shared" si="381"/>
        <v/>
      </c>
      <c r="S243" s="60" t="str">
        <f t="shared" si="382"/>
        <v/>
      </c>
      <c r="T243" s="60" t="str">
        <f t="shared" si="383"/>
        <v/>
      </c>
      <c r="U243" s="60" t="str">
        <f t="shared" si="384"/>
        <v/>
      </c>
      <c r="V243" s="60" t="str">
        <f t="shared" si="385"/>
        <v/>
      </c>
      <c r="X243" s="21">
        <f t="shared" si="386"/>
        <v>80045</v>
      </c>
      <c r="Y243">
        <f>IF(X243-Faktor1&lt;0,IF(X243-Faktor2&lt;0,IF(X243-Faktor3&lt;0,IF(X243-Faktor4&lt;0,IF(X243-Faktor5&lt;0,IF(X243-Faktor6&lt;0,IF(X243-Faktor7&lt;0,IF(X243-Faktor8&lt;0,IF(X243-Faktor9&lt;0,IF(X243-Faktor10&lt;0,Sieger,X243-Faktor10),X243-Faktor9),X243-Faktor8),X243-Faktor7),X243-Faktor6),X243-Faktor5),X243-Faktor4),X243-Faktor3),X243-Faktor2),X243-Faktor1)</f>
        <v>45</v>
      </c>
      <c r="AE243" t="str">
        <f>IFERROR(VLOOKUP(1000,$A243:Z243,26,FALSE),"")</f>
        <v/>
      </c>
      <c r="AK243" t="str">
        <f>IFERROR(VLOOKUP(1000,$B243:AF243,31,FALSE),"")</f>
        <v/>
      </c>
      <c r="AQ243" t="str">
        <f t="shared" si="324"/>
        <v/>
      </c>
      <c r="AW243" t="str">
        <f t="shared" si="325"/>
        <v/>
      </c>
      <c r="AX243" t="str">
        <f t="shared" si="326"/>
        <v/>
      </c>
      <c r="BC243" t="str">
        <f t="shared" si="329"/>
        <v/>
      </c>
      <c r="BI243" t="str">
        <f t="shared" si="333"/>
        <v/>
      </c>
      <c r="BO243" t="str">
        <f t="shared" si="337"/>
        <v/>
      </c>
      <c r="BU243" t="str">
        <f t="shared" si="341"/>
        <v/>
      </c>
      <c r="CA243" t="str">
        <f t="shared" si="345"/>
        <v/>
      </c>
    </row>
    <row r="244" spans="13:79" x14ac:dyDescent="0.3">
      <c r="M244" s="60" t="str">
        <f t="shared" si="376"/>
        <v/>
      </c>
      <c r="N244" s="60" t="str">
        <f t="shared" si="377"/>
        <v/>
      </c>
      <c r="O244" s="60">
        <f t="shared" si="378"/>
        <v>80053</v>
      </c>
      <c r="P244" s="60" t="str">
        <f t="shared" si="379"/>
        <v/>
      </c>
      <c r="Q244" s="60" t="str">
        <f t="shared" si="380"/>
        <v/>
      </c>
      <c r="R244" s="60" t="str">
        <f t="shared" si="381"/>
        <v/>
      </c>
      <c r="S244" s="60" t="str">
        <f t="shared" si="382"/>
        <v/>
      </c>
      <c r="T244" s="60" t="str">
        <f t="shared" si="383"/>
        <v/>
      </c>
      <c r="U244" s="60" t="str">
        <f t="shared" si="384"/>
        <v/>
      </c>
      <c r="V244" s="60" t="str">
        <f t="shared" si="385"/>
        <v/>
      </c>
      <c r="X244" s="21">
        <f t="shared" si="386"/>
        <v>80046</v>
      </c>
      <c r="Y244">
        <f>IF(X244-Faktor1&lt;0,IF(X244-Faktor2&lt;0,IF(X244-Faktor3&lt;0,IF(X244-Faktor4&lt;0,IF(X244-Faktor5&lt;0,IF(X244-Faktor6&lt;0,IF(X244-Faktor7&lt;0,IF(X244-Faktor8&lt;0,IF(X244-Faktor9&lt;0,IF(X244-Faktor10&lt;0,Sieger,X244-Faktor10),X244-Faktor9),X244-Faktor8),X244-Faktor7),X244-Faktor6),X244-Faktor5),X244-Faktor4),X244-Faktor3),X244-Faktor2),X244-Faktor1)</f>
        <v>46</v>
      </c>
      <c r="AE244" t="str">
        <f>IFERROR(VLOOKUP(1000,$A244:Z244,26,FALSE),"")</f>
        <v/>
      </c>
      <c r="AK244" t="str">
        <f>IFERROR(VLOOKUP(1000,$B244:AF244,31,FALSE),"")</f>
        <v/>
      </c>
      <c r="AQ244" t="str">
        <f t="shared" si="324"/>
        <v/>
      </c>
      <c r="AW244" t="str">
        <f t="shared" si="325"/>
        <v/>
      </c>
      <c r="AX244" t="str">
        <f t="shared" si="326"/>
        <v/>
      </c>
      <c r="BC244" t="str">
        <f t="shared" si="329"/>
        <v/>
      </c>
      <c r="BI244" t="str">
        <f t="shared" si="333"/>
        <v/>
      </c>
      <c r="BO244" t="str">
        <f t="shared" si="337"/>
        <v/>
      </c>
      <c r="BU244" t="str">
        <f t="shared" si="341"/>
        <v/>
      </c>
      <c r="CA244" t="str">
        <f t="shared" si="345"/>
        <v/>
      </c>
    </row>
    <row r="245" spans="13:79" x14ac:dyDescent="0.3">
      <c r="M245" s="60" t="str">
        <f t="shared" si="376"/>
        <v/>
      </c>
      <c r="N245" s="60" t="str">
        <f t="shared" si="377"/>
        <v/>
      </c>
      <c r="O245" s="60">
        <f t="shared" si="378"/>
        <v>80054</v>
      </c>
      <c r="P245" s="60" t="str">
        <f t="shared" si="379"/>
        <v/>
      </c>
      <c r="Q245" s="60" t="str">
        <f t="shared" si="380"/>
        <v/>
      </c>
      <c r="R245" s="60" t="str">
        <f t="shared" si="381"/>
        <v/>
      </c>
      <c r="S245" s="60" t="str">
        <f t="shared" si="382"/>
        <v/>
      </c>
      <c r="T245" s="60" t="str">
        <f t="shared" si="383"/>
        <v/>
      </c>
      <c r="U245" s="60" t="str">
        <f t="shared" si="384"/>
        <v/>
      </c>
      <c r="V245" s="60" t="str">
        <f t="shared" si="385"/>
        <v/>
      </c>
      <c r="X245" s="21">
        <f t="shared" si="386"/>
        <v>80047</v>
      </c>
      <c r="Y245">
        <f>IF(X245-Faktor1&lt;0,IF(X245-Faktor2&lt;0,IF(X245-Faktor3&lt;0,IF(X245-Faktor4&lt;0,IF(X245-Faktor5&lt;0,IF(X245-Faktor6&lt;0,IF(X245-Faktor7&lt;0,IF(X245-Faktor8&lt;0,IF(X245-Faktor9&lt;0,IF(X245-Faktor10&lt;0,Sieger,X245-Faktor10),X245-Faktor9),X245-Faktor8),X245-Faktor7),X245-Faktor6),X245-Faktor5),X245-Faktor4),X245-Faktor3),X245-Faktor2),X245-Faktor1)</f>
        <v>47</v>
      </c>
      <c r="AE245" t="str">
        <f>IFERROR(VLOOKUP(1000,$A245:Z245,26,FALSE),"")</f>
        <v/>
      </c>
      <c r="AK245" t="str">
        <f>IFERROR(VLOOKUP(1000,$B245:AF245,31,FALSE),"")</f>
        <v/>
      </c>
      <c r="AQ245" t="str">
        <f t="shared" si="324"/>
        <v/>
      </c>
      <c r="AW245" t="str">
        <f t="shared" si="325"/>
        <v/>
      </c>
      <c r="AX245" t="str">
        <f t="shared" si="326"/>
        <v/>
      </c>
      <c r="BC245" t="str">
        <f t="shared" si="329"/>
        <v/>
      </c>
      <c r="BI245" t="str">
        <f t="shared" si="333"/>
        <v/>
      </c>
      <c r="BO245" t="str">
        <f t="shared" si="337"/>
        <v/>
      </c>
      <c r="BU245" t="str">
        <f t="shared" si="341"/>
        <v/>
      </c>
      <c r="CA245" t="str">
        <f t="shared" si="345"/>
        <v/>
      </c>
    </row>
    <row r="246" spans="13:79" x14ac:dyDescent="0.3">
      <c r="M246" s="60" t="str">
        <f t="shared" si="376"/>
        <v/>
      </c>
      <c r="N246" s="60" t="str">
        <f t="shared" si="377"/>
        <v/>
      </c>
      <c r="O246" s="60" t="str">
        <f t="shared" si="378"/>
        <v/>
      </c>
      <c r="P246" s="60" t="str">
        <f t="shared" si="379"/>
        <v/>
      </c>
      <c r="Q246" s="60" t="str">
        <f t="shared" si="380"/>
        <v/>
      </c>
      <c r="R246" s="60" t="str">
        <f t="shared" si="381"/>
        <v/>
      </c>
      <c r="S246" s="60" t="str">
        <f t="shared" si="382"/>
        <v/>
      </c>
      <c r="T246" s="60" t="str">
        <f t="shared" si="383"/>
        <v/>
      </c>
      <c r="U246" s="60" t="str">
        <f t="shared" si="384"/>
        <v/>
      </c>
      <c r="V246" s="60" t="str">
        <f t="shared" si="385"/>
        <v/>
      </c>
      <c r="X246" s="21">
        <f t="shared" si="386"/>
        <v>80051</v>
      </c>
      <c r="Y246">
        <f>IF(X246-Faktor1&lt;0,IF(X246-Faktor2&lt;0,IF(X246-Faktor3&lt;0,IF(X246-Faktor4&lt;0,IF(X246-Faktor5&lt;0,IF(X246-Faktor6&lt;0,IF(X246-Faktor7&lt;0,IF(X246-Faktor8&lt;0,IF(X246-Faktor9&lt;0,IF(X246-Faktor10&lt;0,Sieger,X246-Faktor10),X246-Faktor9),X246-Faktor8),X246-Faktor7),X246-Faktor6),X246-Faktor5),X246-Faktor4),X246-Faktor3),X246-Faktor2),X246-Faktor1)</f>
        <v>51</v>
      </c>
      <c r="AE246" t="str">
        <f>IFERROR(VLOOKUP(1000,$A246:Z246,26,FALSE),"")</f>
        <v/>
      </c>
      <c r="AK246" t="str">
        <f>IFERROR(VLOOKUP(1000,$B246:AF246,31,FALSE),"")</f>
        <v/>
      </c>
      <c r="AQ246" t="str">
        <f t="shared" si="324"/>
        <v/>
      </c>
      <c r="AW246" t="str">
        <f t="shared" si="325"/>
        <v/>
      </c>
      <c r="AX246" t="str">
        <f t="shared" si="326"/>
        <v/>
      </c>
      <c r="BC246" t="str">
        <f t="shared" si="329"/>
        <v/>
      </c>
      <c r="BI246" t="str">
        <f t="shared" si="333"/>
        <v/>
      </c>
      <c r="BO246" t="str">
        <f t="shared" si="337"/>
        <v/>
      </c>
      <c r="BU246" t="str">
        <f t="shared" si="341"/>
        <v/>
      </c>
      <c r="CA246" t="str">
        <f t="shared" si="345"/>
        <v/>
      </c>
    </row>
    <row r="247" spans="13:79" x14ac:dyDescent="0.3">
      <c r="M247" s="60" t="str">
        <f t="shared" si="376"/>
        <v/>
      </c>
      <c r="N247" s="60" t="str">
        <f t="shared" si="377"/>
        <v/>
      </c>
      <c r="O247" s="60" t="str">
        <f t="shared" si="378"/>
        <v/>
      </c>
      <c r="P247" s="60" t="str">
        <f t="shared" si="379"/>
        <v/>
      </c>
      <c r="Q247" s="60" t="str">
        <f t="shared" si="380"/>
        <v/>
      </c>
      <c r="R247" s="60" t="str">
        <f t="shared" si="381"/>
        <v/>
      </c>
      <c r="S247" s="60" t="str">
        <f t="shared" si="382"/>
        <v/>
      </c>
      <c r="T247" s="60" t="str">
        <f t="shared" si="383"/>
        <v/>
      </c>
      <c r="U247" s="60" t="str">
        <f t="shared" si="384"/>
        <v/>
      </c>
      <c r="V247" s="60" t="str">
        <f t="shared" si="385"/>
        <v/>
      </c>
      <c r="X247" s="21">
        <f t="shared" si="386"/>
        <v>80053</v>
      </c>
      <c r="Y247">
        <f>IF(X247-Faktor1&lt;0,IF(X247-Faktor2&lt;0,IF(X247-Faktor3&lt;0,IF(X247-Faktor4&lt;0,IF(X247-Faktor5&lt;0,IF(X247-Faktor6&lt;0,IF(X247-Faktor7&lt;0,IF(X247-Faktor8&lt;0,IF(X247-Faktor9&lt;0,IF(X247-Faktor10&lt;0,Sieger,X247-Faktor10),X247-Faktor9),X247-Faktor8),X247-Faktor7),X247-Faktor6),X247-Faktor5),X247-Faktor4),X247-Faktor3),X247-Faktor2),X247-Faktor1)</f>
        <v>53</v>
      </c>
      <c r="AE247" t="str">
        <f>IFERROR(VLOOKUP(1000,$A247:Z247,26,FALSE),"")</f>
        <v/>
      </c>
      <c r="AK247" t="str">
        <f>IFERROR(VLOOKUP(1000,$B247:AF247,31,FALSE),"")</f>
        <v/>
      </c>
      <c r="AQ247" t="str">
        <f t="shared" si="324"/>
        <v/>
      </c>
      <c r="AW247" t="str">
        <f t="shared" si="325"/>
        <v/>
      </c>
      <c r="AX247" t="str">
        <f t="shared" si="326"/>
        <v/>
      </c>
      <c r="BC247" t="str">
        <f t="shared" si="329"/>
        <v/>
      </c>
      <c r="BI247" t="str">
        <f t="shared" si="333"/>
        <v/>
      </c>
      <c r="BO247" t="str">
        <f t="shared" si="337"/>
        <v/>
      </c>
      <c r="BU247" t="str">
        <f t="shared" si="341"/>
        <v/>
      </c>
      <c r="CA247" t="str">
        <f t="shared" si="345"/>
        <v/>
      </c>
    </row>
    <row r="248" spans="13:79" x14ac:dyDescent="0.3">
      <c r="M248" s="60" t="str">
        <f t="shared" si="376"/>
        <v/>
      </c>
      <c r="N248" s="60" t="str">
        <f t="shared" si="377"/>
        <v/>
      </c>
      <c r="O248" s="60">
        <f t="shared" si="378"/>
        <v>80058</v>
      </c>
      <c r="P248" s="60" t="str">
        <f t="shared" si="379"/>
        <v/>
      </c>
      <c r="Q248" s="60" t="str">
        <f t="shared" si="380"/>
        <v/>
      </c>
      <c r="R248" s="60" t="str">
        <f t="shared" si="381"/>
        <v/>
      </c>
      <c r="S248" s="60" t="str">
        <f t="shared" si="382"/>
        <v/>
      </c>
      <c r="T248" s="60" t="str">
        <f t="shared" si="383"/>
        <v/>
      </c>
      <c r="U248" s="60" t="str">
        <f t="shared" si="384"/>
        <v/>
      </c>
      <c r="V248" s="60" t="str">
        <f t="shared" si="385"/>
        <v/>
      </c>
      <c r="X248" s="21">
        <f t="shared" si="386"/>
        <v>80054</v>
      </c>
      <c r="Y248">
        <f>IF(X248-Faktor1&lt;0,IF(X248-Faktor2&lt;0,IF(X248-Faktor3&lt;0,IF(X248-Faktor4&lt;0,IF(X248-Faktor5&lt;0,IF(X248-Faktor6&lt;0,IF(X248-Faktor7&lt;0,IF(X248-Faktor8&lt;0,IF(X248-Faktor9&lt;0,IF(X248-Faktor10&lt;0,Sieger,X248-Faktor10),X248-Faktor9),X248-Faktor8),X248-Faktor7),X248-Faktor6),X248-Faktor5),X248-Faktor4),X248-Faktor3),X248-Faktor2),X248-Faktor1)</f>
        <v>54</v>
      </c>
      <c r="AE248" t="str">
        <f>IFERROR(VLOOKUP(1000,$A248:Z248,26,FALSE),"")</f>
        <v/>
      </c>
      <c r="AK248" t="str">
        <f>IFERROR(VLOOKUP(1000,$B248:AF248,31,FALSE),"")</f>
        <v/>
      </c>
      <c r="AQ248" t="str">
        <f t="shared" si="324"/>
        <v/>
      </c>
      <c r="AW248" t="str">
        <f t="shared" si="325"/>
        <v/>
      </c>
      <c r="AX248" t="str">
        <f t="shared" si="326"/>
        <v/>
      </c>
      <c r="BC248" t="str">
        <f t="shared" si="329"/>
        <v/>
      </c>
      <c r="BI248" t="str">
        <f t="shared" si="333"/>
        <v/>
      </c>
      <c r="BO248" t="str">
        <f t="shared" si="337"/>
        <v/>
      </c>
      <c r="BU248" t="str">
        <f t="shared" si="341"/>
        <v/>
      </c>
      <c r="CA248" t="str">
        <f t="shared" si="345"/>
        <v/>
      </c>
    </row>
    <row r="249" spans="13:79" x14ac:dyDescent="0.3">
      <c r="M249" s="60" t="str">
        <f t="shared" si="376"/>
        <v/>
      </c>
      <c r="N249" s="60">
        <f t="shared" si="377"/>
        <v>90049</v>
      </c>
      <c r="O249" s="60" t="str">
        <f t="shared" si="378"/>
        <v/>
      </c>
      <c r="P249" s="60" t="str">
        <f t="shared" si="379"/>
        <v/>
      </c>
      <c r="Q249" s="60" t="str">
        <f t="shared" si="380"/>
        <v/>
      </c>
      <c r="R249" s="60" t="str">
        <f t="shared" si="381"/>
        <v/>
      </c>
      <c r="S249" s="60" t="str">
        <f t="shared" si="382"/>
        <v/>
      </c>
      <c r="T249" s="60" t="str">
        <f t="shared" si="383"/>
        <v/>
      </c>
      <c r="U249" s="60" t="str">
        <f t="shared" si="384"/>
        <v/>
      </c>
      <c r="V249" s="60" t="str">
        <f t="shared" si="385"/>
        <v/>
      </c>
      <c r="X249" s="21">
        <f t="shared" si="386"/>
        <v>80058</v>
      </c>
      <c r="Y249">
        <f>IF(X249-Faktor1&lt;0,IF(X249-Faktor2&lt;0,IF(X249-Faktor3&lt;0,IF(X249-Faktor4&lt;0,IF(X249-Faktor5&lt;0,IF(X249-Faktor6&lt;0,IF(X249-Faktor7&lt;0,IF(X249-Faktor8&lt;0,IF(X249-Faktor9&lt;0,IF(X249-Faktor10&lt;0,Sieger,X249-Faktor10),X249-Faktor9),X249-Faktor8),X249-Faktor7),X249-Faktor6),X249-Faktor5),X249-Faktor4),X249-Faktor3),X249-Faktor2),X249-Faktor1)</f>
        <v>58</v>
      </c>
      <c r="AE249" t="str">
        <f>IFERROR(VLOOKUP(1000,$A249:Z249,26,FALSE),"")</f>
        <v/>
      </c>
      <c r="AK249" t="str">
        <f>IFERROR(VLOOKUP(1000,$B249:AF249,31,FALSE),"")</f>
        <v/>
      </c>
      <c r="AQ249" t="str">
        <f t="shared" si="324"/>
        <v/>
      </c>
      <c r="AW249" t="str">
        <f t="shared" si="325"/>
        <v/>
      </c>
      <c r="AX249" t="str">
        <f t="shared" si="326"/>
        <v/>
      </c>
      <c r="BC249" t="str">
        <f t="shared" si="329"/>
        <v/>
      </c>
      <c r="BI249" t="str">
        <f t="shared" si="333"/>
        <v/>
      </c>
      <c r="BO249" t="str">
        <f t="shared" si="337"/>
        <v/>
      </c>
      <c r="BU249" t="str">
        <f t="shared" si="341"/>
        <v/>
      </c>
      <c r="CA249" t="str">
        <f t="shared" si="345"/>
        <v/>
      </c>
    </row>
    <row r="250" spans="13:79" x14ac:dyDescent="0.3">
      <c r="M250" s="60" t="str">
        <f t="shared" si="376"/>
        <v/>
      </c>
      <c r="N250" s="60" t="str">
        <f t="shared" si="377"/>
        <v/>
      </c>
      <c r="O250" s="60">
        <f t="shared" si="378"/>
        <v>80060</v>
      </c>
      <c r="P250" s="60" t="str">
        <f t="shared" si="379"/>
        <v/>
      </c>
      <c r="Q250" s="60" t="str">
        <f t="shared" si="380"/>
        <v/>
      </c>
      <c r="R250" s="60" t="str">
        <f t="shared" si="381"/>
        <v/>
      </c>
      <c r="S250" s="60" t="str">
        <f t="shared" si="382"/>
        <v/>
      </c>
      <c r="T250" s="60" t="str">
        <f t="shared" si="383"/>
        <v/>
      </c>
      <c r="U250" s="60" t="str">
        <f t="shared" si="384"/>
        <v/>
      </c>
      <c r="V250" s="60" t="str">
        <f t="shared" si="385"/>
        <v/>
      </c>
      <c r="X250" s="21">
        <f t="shared" si="386"/>
        <v>80060</v>
      </c>
      <c r="Y250">
        <f>IF(X250-Faktor1&lt;0,IF(X250-Faktor2&lt;0,IF(X250-Faktor3&lt;0,IF(X250-Faktor4&lt;0,IF(X250-Faktor5&lt;0,IF(X250-Faktor6&lt;0,IF(X250-Faktor7&lt;0,IF(X250-Faktor8&lt;0,IF(X250-Faktor9&lt;0,IF(X250-Faktor10&lt;0,Sieger,X250-Faktor10),X250-Faktor9),X250-Faktor8),X250-Faktor7),X250-Faktor6),X250-Faktor5),X250-Faktor4),X250-Faktor3),X250-Faktor2),X250-Faktor1)</f>
        <v>60</v>
      </c>
      <c r="AE250" t="str">
        <f>IFERROR(VLOOKUP(1000,$A250:Z250,26,FALSE),"")</f>
        <v/>
      </c>
      <c r="AK250" t="str">
        <f>IFERROR(VLOOKUP(1000,$B250:AF250,31,FALSE),"")</f>
        <v/>
      </c>
      <c r="AQ250" t="str">
        <f t="shared" si="324"/>
        <v/>
      </c>
      <c r="AW250" t="str">
        <f t="shared" si="325"/>
        <v/>
      </c>
      <c r="AX250" t="str">
        <f t="shared" si="326"/>
        <v/>
      </c>
      <c r="BC250" t="str">
        <f t="shared" si="329"/>
        <v/>
      </c>
      <c r="BI250" t="str">
        <f t="shared" si="333"/>
        <v/>
      </c>
      <c r="BO250" t="str">
        <f t="shared" si="337"/>
        <v/>
      </c>
      <c r="BU250" t="str">
        <f t="shared" si="341"/>
        <v/>
      </c>
      <c r="CA250" t="str">
        <f t="shared" si="345"/>
        <v/>
      </c>
    </row>
    <row r="251" spans="13:79" x14ac:dyDescent="0.3">
      <c r="M251" s="60" t="str">
        <f t="shared" si="376"/>
        <v/>
      </c>
      <c r="N251" s="60" t="str">
        <f t="shared" si="377"/>
        <v/>
      </c>
      <c r="O251" s="60">
        <f t="shared" si="378"/>
        <v>80061</v>
      </c>
      <c r="P251" s="60" t="str">
        <f t="shared" si="379"/>
        <v/>
      </c>
      <c r="Q251" s="60" t="str">
        <f t="shared" si="380"/>
        <v/>
      </c>
      <c r="R251" s="60" t="str">
        <f t="shared" si="381"/>
        <v/>
      </c>
      <c r="S251" s="60" t="str">
        <f t="shared" si="382"/>
        <v/>
      </c>
      <c r="T251" s="60" t="str">
        <f t="shared" si="383"/>
        <v/>
      </c>
      <c r="U251" s="60" t="str">
        <f t="shared" si="384"/>
        <v/>
      </c>
      <c r="V251" s="60" t="str">
        <f t="shared" si="385"/>
        <v/>
      </c>
      <c r="X251" s="21">
        <f t="shared" si="386"/>
        <v>80061</v>
      </c>
      <c r="Y251">
        <f>IF(X251-Faktor1&lt;0,IF(X251-Faktor2&lt;0,IF(X251-Faktor3&lt;0,IF(X251-Faktor4&lt;0,IF(X251-Faktor5&lt;0,IF(X251-Faktor6&lt;0,IF(X251-Faktor7&lt;0,IF(X251-Faktor8&lt;0,IF(X251-Faktor9&lt;0,IF(X251-Faktor10&lt;0,Sieger,X251-Faktor10),X251-Faktor9),X251-Faktor8),X251-Faktor7),X251-Faktor6),X251-Faktor5),X251-Faktor4),X251-Faktor3),X251-Faktor2),X251-Faktor1)</f>
        <v>61</v>
      </c>
      <c r="AE251" t="str">
        <f>IFERROR(VLOOKUP(1000,$A251:Z251,26,FALSE),"")</f>
        <v/>
      </c>
      <c r="AK251" t="str">
        <f>IFERROR(VLOOKUP(1000,$B251:AF251,31,FALSE),"")</f>
        <v/>
      </c>
      <c r="AQ251" t="str">
        <f t="shared" si="324"/>
        <v/>
      </c>
      <c r="AW251" t="str">
        <f t="shared" si="325"/>
        <v/>
      </c>
      <c r="AX251" t="str">
        <f t="shared" si="326"/>
        <v/>
      </c>
      <c r="BC251" t="str">
        <f t="shared" si="329"/>
        <v/>
      </c>
      <c r="BI251" t="str">
        <f t="shared" si="333"/>
        <v/>
      </c>
      <c r="BO251" t="str">
        <f t="shared" si="337"/>
        <v/>
      </c>
      <c r="BU251" t="str">
        <f t="shared" si="341"/>
        <v/>
      </c>
      <c r="CA251" t="str">
        <f t="shared" si="345"/>
        <v/>
      </c>
    </row>
    <row r="252" spans="13:79" x14ac:dyDescent="0.3">
      <c r="M252" s="60" t="str">
        <f t="shared" si="376"/>
        <v/>
      </c>
      <c r="N252" s="60" t="str">
        <f t="shared" si="377"/>
        <v/>
      </c>
      <c r="O252" s="60">
        <f t="shared" si="378"/>
        <v>80063</v>
      </c>
      <c r="P252" s="60" t="str">
        <f t="shared" si="379"/>
        <v/>
      </c>
      <c r="Q252" s="60" t="str">
        <f t="shared" si="380"/>
        <v/>
      </c>
      <c r="R252" s="60" t="str">
        <f t="shared" si="381"/>
        <v/>
      </c>
      <c r="S252" s="60" t="str">
        <f t="shared" si="382"/>
        <v/>
      </c>
      <c r="T252" s="60" t="str">
        <f t="shared" si="383"/>
        <v/>
      </c>
      <c r="U252" s="60" t="str">
        <f t="shared" si="384"/>
        <v/>
      </c>
      <c r="V252" s="60" t="str">
        <f t="shared" si="385"/>
        <v/>
      </c>
      <c r="X252" s="21">
        <f t="shared" si="386"/>
        <v>80063</v>
      </c>
      <c r="Y252">
        <f>IF(X252-Faktor1&lt;0,IF(X252-Faktor2&lt;0,IF(X252-Faktor3&lt;0,IF(X252-Faktor4&lt;0,IF(X252-Faktor5&lt;0,IF(X252-Faktor6&lt;0,IF(X252-Faktor7&lt;0,IF(X252-Faktor8&lt;0,IF(X252-Faktor9&lt;0,IF(X252-Faktor10&lt;0,Sieger,X252-Faktor10),X252-Faktor9),X252-Faktor8),X252-Faktor7),X252-Faktor6),X252-Faktor5),X252-Faktor4),X252-Faktor3),X252-Faktor2),X252-Faktor1)</f>
        <v>63</v>
      </c>
      <c r="AE252" t="str">
        <f>IFERROR(VLOOKUP(1000,$A252:Z252,26,FALSE),"")</f>
        <v/>
      </c>
      <c r="AK252" t="str">
        <f>IFERROR(VLOOKUP(1000,$B252:AF252,31,FALSE),"")</f>
        <v/>
      </c>
      <c r="AQ252" t="str">
        <f t="shared" si="324"/>
        <v/>
      </c>
      <c r="AW252" t="str">
        <f t="shared" si="325"/>
        <v/>
      </c>
      <c r="AX252" t="str">
        <f t="shared" si="326"/>
        <v/>
      </c>
      <c r="BC252" t="str">
        <f t="shared" si="329"/>
        <v/>
      </c>
      <c r="BI252" t="str">
        <f t="shared" si="333"/>
        <v/>
      </c>
      <c r="BO252" t="str">
        <f t="shared" si="337"/>
        <v/>
      </c>
      <c r="BU252" t="str">
        <f t="shared" si="341"/>
        <v/>
      </c>
      <c r="CA252" t="str">
        <f t="shared" si="345"/>
        <v/>
      </c>
    </row>
    <row r="253" spans="13:79" x14ac:dyDescent="0.3">
      <c r="M253" s="60" t="str">
        <f t="shared" si="376"/>
        <v/>
      </c>
      <c r="N253" s="60" t="str">
        <f t="shared" si="377"/>
        <v/>
      </c>
      <c r="O253" s="60" t="str">
        <f t="shared" si="378"/>
        <v/>
      </c>
      <c r="P253" s="60" t="str">
        <f t="shared" si="379"/>
        <v/>
      </c>
      <c r="Q253" s="60" t="str">
        <f t="shared" si="380"/>
        <v/>
      </c>
      <c r="R253" s="60" t="str">
        <f t="shared" si="381"/>
        <v/>
      </c>
      <c r="S253" s="60" t="str">
        <f t="shared" si="382"/>
        <v/>
      </c>
      <c r="T253" s="60" t="str">
        <f t="shared" si="383"/>
        <v/>
      </c>
      <c r="U253" s="60" t="str">
        <f t="shared" si="384"/>
        <v/>
      </c>
      <c r="V253" s="60" t="str">
        <f t="shared" si="385"/>
        <v/>
      </c>
      <c r="X253" s="21">
        <f t="shared" si="386"/>
        <v>90010</v>
      </c>
      <c r="Y253">
        <f>IF(X253-Faktor1&lt;0,IF(X253-Faktor2&lt;0,IF(X253-Faktor3&lt;0,IF(X253-Faktor4&lt;0,IF(X253-Faktor5&lt;0,IF(X253-Faktor6&lt;0,IF(X253-Faktor7&lt;0,IF(X253-Faktor8&lt;0,IF(X253-Faktor9&lt;0,IF(X253-Faktor10&lt;0,Sieger,X253-Faktor10),X253-Faktor9),X253-Faktor8),X253-Faktor7),X253-Faktor6),X253-Faktor5),X253-Faktor4),X253-Faktor3),X253-Faktor2),X253-Faktor1)</f>
        <v>10</v>
      </c>
      <c r="AE253" t="str">
        <f>IFERROR(VLOOKUP(1000,$A253:Z253,26,FALSE),"")</f>
        <v/>
      </c>
      <c r="AK253" t="str">
        <f>IFERROR(VLOOKUP(1000,$B253:AF253,31,FALSE),"")</f>
        <v/>
      </c>
      <c r="AQ253" t="str">
        <f t="shared" si="324"/>
        <v/>
      </c>
      <c r="AW253" t="str">
        <f t="shared" si="325"/>
        <v/>
      </c>
      <c r="AX253" t="str">
        <f t="shared" si="326"/>
        <v/>
      </c>
      <c r="BC253" t="str">
        <f t="shared" si="329"/>
        <v/>
      </c>
      <c r="BI253" t="str">
        <f t="shared" si="333"/>
        <v/>
      </c>
      <c r="BO253" t="str">
        <f t="shared" si="337"/>
        <v/>
      </c>
      <c r="BU253" t="str">
        <f t="shared" si="341"/>
        <v/>
      </c>
      <c r="CA253" t="str">
        <f t="shared" si="345"/>
        <v/>
      </c>
    </row>
    <row r="254" spans="13:79" x14ac:dyDescent="0.3">
      <c r="M254" s="60" t="str">
        <f t="shared" si="376"/>
        <v/>
      </c>
      <c r="N254" s="60" t="str">
        <f t="shared" si="377"/>
        <v/>
      </c>
      <c r="O254" s="60" t="str">
        <f t="shared" si="378"/>
        <v/>
      </c>
      <c r="P254" s="60" t="str">
        <f t="shared" si="379"/>
        <v/>
      </c>
      <c r="Q254" s="60" t="str">
        <f t="shared" si="380"/>
        <v/>
      </c>
      <c r="R254" s="60" t="str">
        <f t="shared" si="381"/>
        <v/>
      </c>
      <c r="S254" s="60" t="str">
        <f t="shared" si="382"/>
        <v/>
      </c>
      <c r="T254" s="60" t="str">
        <f t="shared" si="383"/>
        <v/>
      </c>
      <c r="U254" s="60" t="str">
        <f t="shared" si="384"/>
        <v/>
      </c>
      <c r="V254" s="60" t="str">
        <f t="shared" si="385"/>
        <v/>
      </c>
      <c r="X254" s="21">
        <f t="shared" si="386"/>
        <v>90012</v>
      </c>
      <c r="Y254">
        <f>IF(X254-Faktor1&lt;0,IF(X254-Faktor2&lt;0,IF(X254-Faktor3&lt;0,IF(X254-Faktor4&lt;0,IF(X254-Faktor5&lt;0,IF(X254-Faktor6&lt;0,IF(X254-Faktor7&lt;0,IF(X254-Faktor8&lt;0,IF(X254-Faktor9&lt;0,IF(X254-Faktor10&lt;0,Sieger,X254-Faktor10),X254-Faktor9),X254-Faktor8),X254-Faktor7),X254-Faktor6),X254-Faktor5),X254-Faktor4),X254-Faktor3),X254-Faktor2),X254-Faktor1)</f>
        <v>12</v>
      </c>
      <c r="AE254" t="str">
        <f>IFERROR(VLOOKUP(1000,$A254:Z254,26,FALSE),"")</f>
        <v/>
      </c>
      <c r="AK254" t="str">
        <f>IFERROR(VLOOKUP(1000,$B254:AF254,31,FALSE),"")</f>
        <v/>
      </c>
      <c r="AQ254" t="str">
        <f t="shared" si="324"/>
        <v/>
      </c>
      <c r="AW254" t="str">
        <f t="shared" si="325"/>
        <v/>
      </c>
      <c r="AX254" t="str">
        <f t="shared" si="326"/>
        <v/>
      </c>
      <c r="BC254" t="str">
        <f t="shared" si="329"/>
        <v/>
      </c>
      <c r="BI254" t="str">
        <f t="shared" si="333"/>
        <v/>
      </c>
      <c r="BO254" t="str">
        <f t="shared" si="337"/>
        <v/>
      </c>
      <c r="BU254" t="str">
        <f t="shared" si="341"/>
        <v/>
      </c>
      <c r="CA254" t="str">
        <f t="shared" si="345"/>
        <v/>
      </c>
    </row>
    <row r="255" spans="13:79" x14ac:dyDescent="0.3">
      <c r="M255" s="60" t="str">
        <f t="shared" si="376"/>
        <v/>
      </c>
      <c r="N255" s="60" t="str">
        <f t="shared" si="377"/>
        <v/>
      </c>
      <c r="O255" s="60" t="str">
        <f t="shared" si="378"/>
        <v/>
      </c>
      <c r="P255" s="60" t="str">
        <f t="shared" si="379"/>
        <v/>
      </c>
      <c r="Q255" s="60" t="str">
        <f t="shared" si="380"/>
        <v/>
      </c>
      <c r="R255" s="60" t="str">
        <f t="shared" si="381"/>
        <v/>
      </c>
      <c r="S255" s="60" t="str">
        <f t="shared" si="382"/>
        <v/>
      </c>
      <c r="T255" s="60" t="str">
        <f t="shared" si="383"/>
        <v/>
      </c>
      <c r="U255" s="60" t="str">
        <f t="shared" si="384"/>
        <v/>
      </c>
      <c r="V255" s="60" t="str">
        <f t="shared" si="385"/>
        <v/>
      </c>
      <c r="X255" s="21">
        <f t="shared" si="386"/>
        <v>90024</v>
      </c>
      <c r="Y255">
        <f>IF(X255-Faktor1&lt;0,IF(X255-Faktor2&lt;0,IF(X255-Faktor3&lt;0,IF(X255-Faktor4&lt;0,IF(X255-Faktor5&lt;0,IF(X255-Faktor6&lt;0,IF(X255-Faktor7&lt;0,IF(X255-Faktor8&lt;0,IF(X255-Faktor9&lt;0,IF(X255-Faktor10&lt;0,Sieger,X255-Faktor10),X255-Faktor9),X255-Faktor8),X255-Faktor7),X255-Faktor6),X255-Faktor5),X255-Faktor4),X255-Faktor3),X255-Faktor2),X255-Faktor1)</f>
        <v>24</v>
      </c>
      <c r="AE255" t="str">
        <f>IFERROR(VLOOKUP(1000,$A255:Z255,26,FALSE),"")</f>
        <v/>
      </c>
      <c r="AK255" t="str">
        <f>IFERROR(VLOOKUP(1000,$B255:AF255,31,FALSE),"")</f>
        <v/>
      </c>
      <c r="AQ255" t="str">
        <f t="shared" si="324"/>
        <v/>
      </c>
      <c r="AW255" t="str">
        <f t="shared" si="325"/>
        <v/>
      </c>
      <c r="AX255" t="str">
        <f t="shared" si="326"/>
        <v/>
      </c>
      <c r="BC255" t="str">
        <f t="shared" si="329"/>
        <v/>
      </c>
      <c r="BI255" t="str">
        <f t="shared" si="333"/>
        <v/>
      </c>
      <c r="BO255" t="str">
        <f t="shared" si="337"/>
        <v/>
      </c>
      <c r="BU255" t="str">
        <f t="shared" si="341"/>
        <v/>
      </c>
      <c r="CA255" t="str">
        <f t="shared" si="345"/>
        <v/>
      </c>
    </row>
    <row r="256" spans="13:79" x14ac:dyDescent="0.3">
      <c r="M256" s="60" t="str">
        <f t="shared" si="376"/>
        <v/>
      </c>
      <c r="N256" s="60" t="str">
        <f t="shared" si="377"/>
        <v/>
      </c>
      <c r="O256" s="60" t="str">
        <f t="shared" si="378"/>
        <v/>
      </c>
      <c r="P256" s="60" t="str">
        <f t="shared" si="379"/>
        <v/>
      </c>
      <c r="Q256" s="60" t="str">
        <f t="shared" si="380"/>
        <v/>
      </c>
      <c r="R256" s="60" t="str">
        <f t="shared" si="381"/>
        <v/>
      </c>
      <c r="S256" s="60" t="str">
        <f t="shared" si="382"/>
        <v/>
      </c>
      <c r="T256" s="60" t="str">
        <f t="shared" si="383"/>
        <v/>
      </c>
      <c r="U256" s="60" t="str">
        <f t="shared" si="384"/>
        <v/>
      </c>
      <c r="V256" s="60" t="str">
        <f t="shared" si="385"/>
        <v/>
      </c>
      <c r="X256" s="21">
        <f t="shared" si="386"/>
        <v>90030</v>
      </c>
      <c r="Y256">
        <f>IF(X256-Faktor1&lt;0,IF(X256-Faktor2&lt;0,IF(X256-Faktor3&lt;0,IF(X256-Faktor4&lt;0,IF(X256-Faktor5&lt;0,IF(X256-Faktor6&lt;0,IF(X256-Faktor7&lt;0,IF(X256-Faktor8&lt;0,IF(X256-Faktor9&lt;0,IF(X256-Faktor10&lt;0,Sieger,X256-Faktor10),X256-Faktor9),X256-Faktor8),X256-Faktor7),X256-Faktor6),X256-Faktor5),X256-Faktor4),X256-Faktor3),X256-Faktor2),X256-Faktor1)</f>
        <v>30</v>
      </c>
      <c r="AE256" t="str">
        <f>IFERROR(VLOOKUP(1000,$A256:Z256,26,FALSE),"")</f>
        <v/>
      </c>
      <c r="AK256" t="str">
        <f>IFERROR(VLOOKUP(1000,$B256:AF256,31,FALSE),"")</f>
        <v/>
      </c>
      <c r="AQ256" t="str">
        <f t="shared" si="324"/>
        <v/>
      </c>
      <c r="AW256" t="str">
        <f t="shared" si="325"/>
        <v/>
      </c>
      <c r="AX256" t="str">
        <f t="shared" si="326"/>
        <v/>
      </c>
      <c r="BC256" t="str">
        <f t="shared" si="329"/>
        <v/>
      </c>
      <c r="BI256" t="str">
        <f t="shared" si="333"/>
        <v/>
      </c>
      <c r="BO256" t="str">
        <f t="shared" si="337"/>
        <v/>
      </c>
      <c r="BU256" t="str">
        <f t="shared" si="341"/>
        <v/>
      </c>
      <c r="CA256" t="str">
        <f t="shared" si="345"/>
        <v/>
      </c>
    </row>
    <row r="257" spans="13:79" x14ac:dyDescent="0.3">
      <c r="M257" s="60" t="str">
        <f t="shared" si="376"/>
        <v/>
      </c>
      <c r="N257" s="60">
        <f t="shared" si="377"/>
        <v>90057</v>
      </c>
      <c r="O257" s="60" t="str">
        <f t="shared" si="378"/>
        <v/>
      </c>
      <c r="P257" s="60" t="str">
        <f t="shared" si="379"/>
        <v/>
      </c>
      <c r="Q257" s="60" t="str">
        <f t="shared" si="380"/>
        <v/>
      </c>
      <c r="R257" s="60" t="str">
        <f t="shared" si="381"/>
        <v/>
      </c>
      <c r="S257" s="60" t="str">
        <f t="shared" si="382"/>
        <v/>
      </c>
      <c r="T257" s="60" t="str">
        <f t="shared" si="383"/>
        <v/>
      </c>
      <c r="U257" s="60" t="str">
        <f t="shared" si="384"/>
        <v/>
      </c>
      <c r="V257" s="60" t="str">
        <f t="shared" si="385"/>
        <v/>
      </c>
      <c r="X257" s="21">
        <f t="shared" si="386"/>
        <v>90032</v>
      </c>
      <c r="Y257">
        <f>IF(X257-Faktor1&lt;0,IF(X257-Faktor2&lt;0,IF(X257-Faktor3&lt;0,IF(X257-Faktor4&lt;0,IF(X257-Faktor5&lt;0,IF(X257-Faktor6&lt;0,IF(X257-Faktor7&lt;0,IF(X257-Faktor8&lt;0,IF(X257-Faktor9&lt;0,IF(X257-Faktor10&lt;0,Sieger,X257-Faktor10),X257-Faktor9),X257-Faktor8),X257-Faktor7),X257-Faktor6),X257-Faktor5),X257-Faktor4),X257-Faktor3),X257-Faktor2),X257-Faktor1)</f>
        <v>32</v>
      </c>
      <c r="AE257" t="str">
        <f>IFERROR(VLOOKUP(1000,$A257:Z257,26,FALSE),"")</f>
        <v/>
      </c>
      <c r="AK257" t="str">
        <f>IFERROR(VLOOKUP(1000,$B257:AF257,31,FALSE),"")</f>
        <v/>
      </c>
      <c r="AQ257" t="str">
        <f t="shared" si="324"/>
        <v/>
      </c>
      <c r="AW257" t="str">
        <f t="shared" si="325"/>
        <v/>
      </c>
      <c r="AX257" t="str">
        <f t="shared" si="326"/>
        <v/>
      </c>
      <c r="BC257" t="str">
        <f t="shared" si="329"/>
        <v/>
      </c>
      <c r="BI257" t="str">
        <f t="shared" si="333"/>
        <v/>
      </c>
      <c r="BO257" t="str">
        <f t="shared" si="337"/>
        <v/>
      </c>
      <c r="BU257" t="str">
        <f t="shared" si="341"/>
        <v/>
      </c>
      <c r="CA257" t="str">
        <f t="shared" si="345"/>
        <v/>
      </c>
    </row>
    <row r="258" spans="13:79" x14ac:dyDescent="0.3">
      <c r="M258" s="60" t="str">
        <f t="shared" si="376"/>
        <v/>
      </c>
      <c r="N258" s="60" t="str">
        <f t="shared" si="377"/>
        <v/>
      </c>
      <c r="O258" s="60" t="str">
        <f t="shared" si="378"/>
        <v/>
      </c>
      <c r="P258" s="60" t="str">
        <f t="shared" si="379"/>
        <v/>
      </c>
      <c r="Q258" s="60" t="str">
        <f t="shared" si="380"/>
        <v/>
      </c>
      <c r="R258" s="60" t="str">
        <f t="shared" si="381"/>
        <v/>
      </c>
      <c r="S258" s="60" t="str">
        <f t="shared" si="382"/>
        <v/>
      </c>
      <c r="T258" s="60" t="str">
        <f t="shared" si="383"/>
        <v/>
      </c>
      <c r="U258" s="60" t="str">
        <f t="shared" si="384"/>
        <v/>
      </c>
      <c r="V258" s="60" t="str">
        <f t="shared" si="385"/>
        <v/>
      </c>
      <c r="X258" s="21">
        <f t="shared" si="386"/>
        <v>90035</v>
      </c>
      <c r="Y258">
        <f>IF(X258-Faktor1&lt;0,IF(X258-Faktor2&lt;0,IF(X258-Faktor3&lt;0,IF(X258-Faktor4&lt;0,IF(X258-Faktor5&lt;0,IF(X258-Faktor6&lt;0,IF(X258-Faktor7&lt;0,IF(X258-Faktor8&lt;0,IF(X258-Faktor9&lt;0,IF(X258-Faktor10&lt;0,Sieger,X258-Faktor10),X258-Faktor9),X258-Faktor8),X258-Faktor7),X258-Faktor6),X258-Faktor5),X258-Faktor4),X258-Faktor3),X258-Faktor2),X258-Faktor1)</f>
        <v>35</v>
      </c>
      <c r="AE258" t="str">
        <f>IFERROR(VLOOKUP(1000,$A258:Z258,26,FALSE),"")</f>
        <v/>
      </c>
      <c r="AK258" t="str">
        <f>IFERROR(VLOOKUP(1000,$B258:AF258,31,FALSE),"")</f>
        <v/>
      </c>
      <c r="AQ258" t="str">
        <f t="shared" si="324"/>
        <v/>
      </c>
      <c r="AW258" t="str">
        <f t="shared" si="325"/>
        <v/>
      </c>
      <c r="AX258" t="str">
        <f t="shared" si="326"/>
        <v/>
      </c>
      <c r="BC258" t="str">
        <f t="shared" si="329"/>
        <v/>
      </c>
      <c r="BI258" t="str">
        <f t="shared" si="333"/>
        <v/>
      </c>
      <c r="BO258" t="str">
        <f t="shared" si="337"/>
        <v/>
      </c>
      <c r="BU258" t="str">
        <f t="shared" si="341"/>
        <v/>
      </c>
      <c r="CA258" t="str">
        <f t="shared" si="345"/>
        <v/>
      </c>
    </row>
    <row r="259" spans="13:79" x14ac:dyDescent="0.3">
      <c r="M259" s="60" t="str">
        <f t="shared" si="376"/>
        <v/>
      </c>
      <c r="N259" s="60" t="str">
        <f t="shared" si="377"/>
        <v/>
      </c>
      <c r="O259" s="60" t="str">
        <f t="shared" si="378"/>
        <v/>
      </c>
      <c r="P259" s="60" t="str">
        <f t="shared" si="379"/>
        <v/>
      </c>
      <c r="Q259" s="60" t="str">
        <f t="shared" si="380"/>
        <v/>
      </c>
      <c r="R259" s="60" t="str">
        <f t="shared" si="381"/>
        <v/>
      </c>
      <c r="S259" s="60" t="str">
        <f t="shared" si="382"/>
        <v/>
      </c>
      <c r="T259" s="60" t="str">
        <f t="shared" si="383"/>
        <v/>
      </c>
      <c r="U259" s="60" t="str">
        <f t="shared" si="384"/>
        <v/>
      </c>
      <c r="V259" s="60" t="str">
        <f t="shared" si="385"/>
        <v/>
      </c>
      <c r="X259" s="21">
        <f t="shared" si="386"/>
        <v>90036</v>
      </c>
      <c r="Y259">
        <f>IF(X259-Faktor1&lt;0,IF(X259-Faktor2&lt;0,IF(X259-Faktor3&lt;0,IF(X259-Faktor4&lt;0,IF(X259-Faktor5&lt;0,IF(X259-Faktor6&lt;0,IF(X259-Faktor7&lt;0,IF(X259-Faktor8&lt;0,IF(X259-Faktor9&lt;0,IF(X259-Faktor10&lt;0,Sieger,X259-Faktor10),X259-Faktor9),X259-Faktor8),X259-Faktor7),X259-Faktor6),X259-Faktor5),X259-Faktor4),X259-Faktor3),X259-Faktor2),X259-Faktor1)</f>
        <v>36</v>
      </c>
      <c r="AE259" t="str">
        <f>IFERROR(VLOOKUP(1000,$A259:Z259,26,FALSE),"")</f>
        <v/>
      </c>
      <c r="AK259" t="str">
        <f>IFERROR(VLOOKUP(1000,$B259:AF259,31,FALSE),"")</f>
        <v/>
      </c>
      <c r="AQ259" t="str">
        <f t="shared" si="324"/>
        <v/>
      </c>
      <c r="AW259" t="str">
        <f t="shared" si="325"/>
        <v/>
      </c>
      <c r="AX259" t="str">
        <f t="shared" si="326"/>
        <v/>
      </c>
      <c r="BC259" t="str">
        <f t="shared" si="329"/>
        <v/>
      </c>
      <c r="BI259" t="str">
        <f t="shared" si="333"/>
        <v/>
      </c>
      <c r="BO259" t="str">
        <f t="shared" si="337"/>
        <v/>
      </c>
      <c r="BU259" t="str">
        <f t="shared" si="341"/>
        <v/>
      </c>
      <c r="CA259" t="str">
        <f t="shared" si="345"/>
        <v/>
      </c>
    </row>
    <row r="260" spans="13:79" x14ac:dyDescent="0.3">
      <c r="M260" s="60" t="str">
        <f t="shared" si="376"/>
        <v/>
      </c>
      <c r="N260" s="60" t="str">
        <f t="shared" si="377"/>
        <v/>
      </c>
      <c r="O260" s="60" t="str">
        <f t="shared" si="378"/>
        <v/>
      </c>
      <c r="P260" s="60" t="str">
        <f t="shared" si="379"/>
        <v/>
      </c>
      <c r="Q260" s="60" t="str">
        <f t="shared" si="380"/>
        <v/>
      </c>
      <c r="R260" s="60" t="str">
        <f t="shared" si="381"/>
        <v/>
      </c>
      <c r="S260" s="60" t="str">
        <f t="shared" si="382"/>
        <v/>
      </c>
      <c r="T260" s="60" t="str">
        <f t="shared" si="383"/>
        <v/>
      </c>
      <c r="U260" s="60" t="str">
        <f t="shared" si="384"/>
        <v/>
      </c>
      <c r="V260" s="60" t="str">
        <f t="shared" si="385"/>
        <v/>
      </c>
      <c r="X260" s="21">
        <f t="shared" si="386"/>
        <v>90040</v>
      </c>
      <c r="Y260">
        <f>IF(X260-Faktor1&lt;0,IF(X260-Faktor2&lt;0,IF(X260-Faktor3&lt;0,IF(X260-Faktor4&lt;0,IF(X260-Faktor5&lt;0,IF(X260-Faktor6&lt;0,IF(X260-Faktor7&lt;0,IF(X260-Faktor8&lt;0,IF(X260-Faktor9&lt;0,IF(X260-Faktor10&lt;0,Sieger,X260-Faktor10),X260-Faktor9),X260-Faktor8),X260-Faktor7),X260-Faktor6),X260-Faktor5),X260-Faktor4),X260-Faktor3),X260-Faktor2),X260-Faktor1)</f>
        <v>40</v>
      </c>
      <c r="AE260" t="str">
        <f>IFERROR(VLOOKUP(1000,$A260:Z260,26,FALSE),"")</f>
        <v/>
      </c>
      <c r="AK260" t="str">
        <f>IFERROR(VLOOKUP(1000,$B260:AF260,31,FALSE),"")</f>
        <v/>
      </c>
      <c r="AQ260" t="str">
        <f t="shared" si="324"/>
        <v/>
      </c>
      <c r="AW260" t="str">
        <f t="shared" si="325"/>
        <v/>
      </c>
      <c r="AX260" t="str">
        <f t="shared" si="326"/>
        <v/>
      </c>
      <c r="BC260" t="str">
        <f t="shared" si="329"/>
        <v/>
      </c>
      <c r="BI260" t="str">
        <f t="shared" si="333"/>
        <v/>
      </c>
      <c r="BO260" t="str">
        <f t="shared" si="337"/>
        <v/>
      </c>
      <c r="BU260" t="str">
        <f t="shared" si="341"/>
        <v/>
      </c>
      <c r="CA260" t="str">
        <f t="shared" si="345"/>
        <v/>
      </c>
    </row>
    <row r="261" spans="13:79" x14ac:dyDescent="0.3">
      <c r="M261" s="60" t="str">
        <f t="shared" si="376"/>
        <v/>
      </c>
      <c r="N261" s="60" t="str">
        <f t="shared" si="377"/>
        <v/>
      </c>
      <c r="O261" s="60" t="str">
        <f t="shared" si="378"/>
        <v/>
      </c>
      <c r="P261" s="60" t="str">
        <f t="shared" si="379"/>
        <v/>
      </c>
      <c r="Q261" s="60" t="str">
        <f t="shared" si="380"/>
        <v/>
      </c>
      <c r="R261" s="60" t="str">
        <f t="shared" si="381"/>
        <v/>
      </c>
      <c r="S261" s="60" t="str">
        <f t="shared" si="382"/>
        <v/>
      </c>
      <c r="T261" s="60" t="str">
        <f t="shared" si="383"/>
        <v/>
      </c>
      <c r="U261" s="60" t="str">
        <f t="shared" si="384"/>
        <v/>
      </c>
      <c r="V261" s="60" t="str">
        <f t="shared" si="385"/>
        <v/>
      </c>
      <c r="X261" s="21">
        <f t="shared" si="386"/>
        <v>90049</v>
      </c>
      <c r="Y261">
        <f>IF(X261-Faktor1&lt;0,IF(X261-Faktor2&lt;0,IF(X261-Faktor3&lt;0,IF(X261-Faktor4&lt;0,IF(X261-Faktor5&lt;0,IF(X261-Faktor6&lt;0,IF(X261-Faktor7&lt;0,IF(X261-Faktor8&lt;0,IF(X261-Faktor9&lt;0,IF(X261-Faktor10&lt;0,Sieger,X261-Faktor10),X261-Faktor9),X261-Faktor8),X261-Faktor7),X261-Faktor6),X261-Faktor5),X261-Faktor4),X261-Faktor3),X261-Faktor2),X261-Faktor1)</f>
        <v>49</v>
      </c>
      <c r="AE261" t="str">
        <f>IFERROR(VLOOKUP(1000,$A261:Z261,26,FALSE),"")</f>
        <v/>
      </c>
      <c r="AK261" t="str">
        <f>IFERROR(VLOOKUP(1000,$B261:AF261,31,FALSE),"")</f>
        <v/>
      </c>
      <c r="AQ261" t="str">
        <f t="shared" ref="AQ261:AQ324" si="387">IFERROR(VLOOKUP(1000,C261:AL261,36,FALSE),"")</f>
        <v/>
      </c>
      <c r="AW261" t="str">
        <f t="shared" ref="AW261:AW324" si="388">IFERROR(VLOOKUP(1000,D261:AR261,41,FALSE),"")</f>
        <v/>
      </c>
      <c r="AX261" t="str">
        <f t="shared" ref="AX261:AX324" si="389">IFERROR(SMALL(AW$4:AW$203,ROW(M258)),"")</f>
        <v/>
      </c>
      <c r="BC261" t="str">
        <f t="shared" ref="BC261:BC324" si="390">IFERROR(VLOOKUP(1000,E261:AX261,46,FALSE),"")</f>
        <v/>
      </c>
      <c r="BI261" t="str">
        <f t="shared" ref="BI261:BI324" si="391">IFERROR(VLOOKUP(1000,F261:BD261,51,FALSE),"")</f>
        <v/>
      </c>
      <c r="BO261" t="str">
        <f t="shared" ref="BO261:BO324" si="392">IFERROR(VLOOKUP(1000,G261:BJ261,56,FALSE),"")</f>
        <v/>
      </c>
      <c r="BU261" t="str">
        <f t="shared" ref="BU261:BU324" si="393">IFERROR(VLOOKUP(1000,H261:BP261,61,FALSE),"")</f>
        <v/>
      </c>
      <c r="CA261" t="str">
        <f t="shared" ref="CA261:CA324" si="394">IFERROR(VLOOKUP(1000,I261:BV261,66,FALSE),"")</f>
        <v/>
      </c>
    </row>
    <row r="262" spans="13:79" x14ac:dyDescent="0.3">
      <c r="M262" s="60" t="str">
        <f t="shared" si="376"/>
        <v/>
      </c>
      <c r="N262" s="60" t="str">
        <f t="shared" si="377"/>
        <v/>
      </c>
      <c r="O262" s="60" t="str">
        <f t="shared" si="378"/>
        <v/>
      </c>
      <c r="P262" s="60" t="str">
        <f t="shared" si="379"/>
        <v/>
      </c>
      <c r="Q262" s="60" t="str">
        <f t="shared" si="380"/>
        <v/>
      </c>
      <c r="R262" s="60" t="str">
        <f t="shared" si="381"/>
        <v/>
      </c>
      <c r="S262" s="60" t="str">
        <f t="shared" si="382"/>
        <v/>
      </c>
      <c r="T262" s="60" t="str">
        <f t="shared" si="383"/>
        <v/>
      </c>
      <c r="U262" s="60" t="str">
        <f t="shared" si="384"/>
        <v/>
      </c>
      <c r="V262" s="60" t="str">
        <f t="shared" si="385"/>
        <v/>
      </c>
      <c r="X262" s="21">
        <f t="shared" si="386"/>
        <v>90057</v>
      </c>
      <c r="Y262">
        <f>IF(X262-Faktor1&lt;0,IF(X262-Faktor2&lt;0,IF(X262-Faktor3&lt;0,IF(X262-Faktor4&lt;0,IF(X262-Faktor5&lt;0,IF(X262-Faktor6&lt;0,IF(X262-Faktor7&lt;0,IF(X262-Faktor8&lt;0,IF(X262-Faktor9&lt;0,IF(X262-Faktor10&lt;0,Sieger,X262-Faktor10),X262-Faktor9),X262-Faktor8),X262-Faktor7),X262-Faktor6),X262-Faktor5),X262-Faktor4),X262-Faktor3),X262-Faktor2),X262-Faktor1)</f>
        <v>57</v>
      </c>
      <c r="AE262" t="str">
        <f>IFERROR(VLOOKUP(1000,$A262:Z262,26,FALSE),"")</f>
        <v/>
      </c>
      <c r="AK262" t="str">
        <f>IFERROR(VLOOKUP(1000,$B262:AF262,31,FALSE),"")</f>
        <v/>
      </c>
      <c r="AQ262" t="str">
        <f t="shared" si="387"/>
        <v/>
      </c>
      <c r="AW262" t="str">
        <f t="shared" si="388"/>
        <v/>
      </c>
      <c r="AX262" t="str">
        <f t="shared" si="389"/>
        <v/>
      </c>
      <c r="BC262" t="str">
        <f t="shared" si="390"/>
        <v/>
      </c>
      <c r="BI262" t="str">
        <f t="shared" si="391"/>
        <v/>
      </c>
      <c r="BO262" t="str">
        <f t="shared" si="392"/>
        <v/>
      </c>
      <c r="BU262" t="str">
        <f t="shared" si="393"/>
        <v/>
      </c>
      <c r="CA262" t="str">
        <f t="shared" si="394"/>
        <v/>
      </c>
    </row>
    <row r="263" spans="13:79" x14ac:dyDescent="0.3">
      <c r="M263" s="60" t="str">
        <f t="shared" si="376"/>
        <v/>
      </c>
      <c r="N263" s="60" t="str">
        <f t="shared" si="377"/>
        <v/>
      </c>
      <c r="O263" s="60" t="str">
        <f t="shared" si="378"/>
        <v/>
      </c>
      <c r="P263" s="60" t="str">
        <f t="shared" si="379"/>
        <v/>
      </c>
      <c r="Q263" s="60" t="str">
        <f t="shared" si="380"/>
        <v/>
      </c>
      <c r="R263" s="60" t="str">
        <f t="shared" si="381"/>
        <v/>
      </c>
      <c r="S263" s="60" t="str">
        <f t="shared" si="382"/>
        <v/>
      </c>
      <c r="T263" s="60" t="str">
        <f t="shared" si="383"/>
        <v/>
      </c>
      <c r="U263" s="60" t="str">
        <f t="shared" si="384"/>
        <v/>
      </c>
      <c r="V263" s="60" t="str">
        <f t="shared" si="385"/>
        <v/>
      </c>
      <c r="X263" s="21">
        <f t="shared" si="386"/>
        <v>1000013</v>
      </c>
      <c r="Y263">
        <f>IF(X263-Faktor1&lt;0,IF(X263-Faktor2&lt;0,IF(X263-Faktor3&lt;0,IF(X263-Faktor4&lt;0,IF(X263-Faktor5&lt;0,IF(X263-Faktor6&lt;0,IF(X263-Faktor7&lt;0,IF(X263-Faktor8&lt;0,IF(X263-Faktor9&lt;0,IF(X263-Faktor10&lt;0,Sieger,X263-Faktor10),X263-Faktor9),X263-Faktor8),X263-Faktor7),X263-Faktor6),X263-Faktor5),X263-Faktor4),X263-Faktor3),X263-Faktor2),X263-Faktor1)</f>
        <v>13</v>
      </c>
      <c r="AE263" t="str">
        <f>IFERROR(VLOOKUP(1000,$A263:Z263,26,FALSE),"")</f>
        <v/>
      </c>
      <c r="AK263" t="str">
        <f>IFERROR(VLOOKUP(1000,$B263:AF263,31,FALSE),"")</f>
        <v/>
      </c>
      <c r="AQ263" t="str">
        <f t="shared" si="387"/>
        <v/>
      </c>
      <c r="AW263" t="str">
        <f t="shared" si="388"/>
        <v/>
      </c>
      <c r="AX263" t="str">
        <f t="shared" si="389"/>
        <v/>
      </c>
      <c r="BC263" t="str">
        <f t="shared" si="390"/>
        <v/>
      </c>
      <c r="BI263" t="str">
        <f t="shared" si="391"/>
        <v/>
      </c>
      <c r="BO263" t="str">
        <f t="shared" si="392"/>
        <v/>
      </c>
      <c r="BU263" t="str">
        <f t="shared" si="393"/>
        <v/>
      </c>
      <c r="CA263" t="str">
        <f t="shared" si="394"/>
        <v/>
      </c>
    </row>
    <row r="264" spans="13:79" x14ac:dyDescent="0.3">
      <c r="M264" s="60" t="str">
        <f t="shared" si="376"/>
        <v/>
      </c>
      <c r="N264" s="60" t="str">
        <f t="shared" si="377"/>
        <v/>
      </c>
      <c r="O264" s="60" t="str">
        <f t="shared" si="378"/>
        <v/>
      </c>
      <c r="P264" s="60" t="str">
        <f t="shared" si="379"/>
        <v/>
      </c>
      <c r="Q264" s="60" t="str">
        <f t="shared" si="380"/>
        <v/>
      </c>
      <c r="R264" s="60" t="str">
        <f t="shared" si="381"/>
        <v/>
      </c>
      <c r="S264" s="60" t="str">
        <f t="shared" si="382"/>
        <v/>
      </c>
      <c r="T264" s="60" t="str">
        <f t="shared" si="383"/>
        <v/>
      </c>
      <c r="U264" s="60" t="str">
        <f t="shared" si="384"/>
        <v/>
      </c>
      <c r="V264" s="60" t="str">
        <f t="shared" si="385"/>
        <v/>
      </c>
      <c r="X264" s="21">
        <f t="shared" si="386"/>
        <v>1000028</v>
      </c>
      <c r="Y264">
        <f>IF(X264-Faktor1&lt;0,IF(X264-Faktor2&lt;0,IF(X264-Faktor3&lt;0,IF(X264-Faktor4&lt;0,IF(X264-Faktor5&lt;0,IF(X264-Faktor6&lt;0,IF(X264-Faktor7&lt;0,IF(X264-Faktor8&lt;0,IF(X264-Faktor9&lt;0,IF(X264-Faktor10&lt;0,Sieger,X264-Faktor10),X264-Faktor9),X264-Faktor8),X264-Faktor7),X264-Faktor6),X264-Faktor5),X264-Faktor4),X264-Faktor3),X264-Faktor2),X264-Faktor1)</f>
        <v>28</v>
      </c>
      <c r="AE264" t="str">
        <f>IFERROR(VLOOKUP(1000,$A264:Z264,26,FALSE),"")</f>
        <v/>
      </c>
      <c r="AK264" t="str">
        <f>IFERROR(VLOOKUP(1000,$B264:AF264,31,FALSE),"")</f>
        <v/>
      </c>
      <c r="AQ264" t="str">
        <f t="shared" si="387"/>
        <v/>
      </c>
      <c r="AW264" t="str">
        <f t="shared" si="388"/>
        <v/>
      </c>
      <c r="AX264" t="str">
        <f t="shared" si="389"/>
        <v/>
      </c>
      <c r="BC264" t="str">
        <f t="shared" si="390"/>
        <v/>
      </c>
      <c r="BI264" t="str">
        <f t="shared" si="391"/>
        <v/>
      </c>
      <c r="BO264" t="str">
        <f t="shared" si="392"/>
        <v/>
      </c>
      <c r="BU264" t="str">
        <f t="shared" si="393"/>
        <v/>
      </c>
      <c r="CA264" t="str">
        <f t="shared" si="394"/>
        <v/>
      </c>
    </row>
    <row r="265" spans="13:79" x14ac:dyDescent="0.3">
      <c r="M265" s="60" t="str">
        <f t="shared" si="376"/>
        <v/>
      </c>
      <c r="N265" s="60" t="str">
        <f t="shared" si="377"/>
        <v/>
      </c>
      <c r="O265" s="60" t="str">
        <f t="shared" si="378"/>
        <v/>
      </c>
      <c r="P265" s="60" t="str">
        <f t="shared" si="379"/>
        <v/>
      </c>
      <c r="Q265" s="60" t="str">
        <f t="shared" si="380"/>
        <v/>
      </c>
      <c r="R265" s="60" t="str">
        <f t="shared" si="381"/>
        <v/>
      </c>
      <c r="S265" s="60" t="str">
        <f t="shared" si="382"/>
        <v/>
      </c>
      <c r="T265" s="60" t="str">
        <f t="shared" si="383"/>
        <v/>
      </c>
      <c r="U265" s="60" t="str">
        <f t="shared" si="384"/>
        <v/>
      </c>
      <c r="V265" s="60" t="str">
        <f t="shared" si="385"/>
        <v/>
      </c>
      <c r="X265" s="21">
        <f t="shared" si="386"/>
        <v>1000031</v>
      </c>
      <c r="Y265">
        <f>IF(X265-Faktor1&lt;0,IF(X265-Faktor2&lt;0,IF(X265-Faktor3&lt;0,IF(X265-Faktor4&lt;0,IF(X265-Faktor5&lt;0,IF(X265-Faktor6&lt;0,IF(X265-Faktor7&lt;0,IF(X265-Faktor8&lt;0,IF(X265-Faktor9&lt;0,IF(X265-Faktor10&lt;0,Sieger,X265-Faktor10),X265-Faktor9),X265-Faktor8),X265-Faktor7),X265-Faktor6),X265-Faktor5),X265-Faktor4),X265-Faktor3),X265-Faktor2),X265-Faktor1)</f>
        <v>31</v>
      </c>
      <c r="AE265" t="str">
        <f>IFERROR(VLOOKUP(1000,$A265:Z265,26,FALSE),"")</f>
        <v/>
      </c>
      <c r="AK265" t="str">
        <f>IFERROR(VLOOKUP(1000,$B265:AF265,31,FALSE),"")</f>
        <v/>
      </c>
      <c r="AQ265" t="str">
        <f t="shared" si="387"/>
        <v/>
      </c>
      <c r="AW265" t="str">
        <f t="shared" si="388"/>
        <v/>
      </c>
      <c r="AX265" t="str">
        <f t="shared" si="389"/>
        <v/>
      </c>
      <c r="BC265" t="str">
        <f t="shared" si="390"/>
        <v/>
      </c>
      <c r="BI265" t="str">
        <f t="shared" si="391"/>
        <v/>
      </c>
      <c r="BO265" t="str">
        <f t="shared" si="392"/>
        <v/>
      </c>
      <c r="BU265" t="str">
        <f t="shared" si="393"/>
        <v/>
      </c>
      <c r="CA265" t="str">
        <f t="shared" si="394"/>
        <v/>
      </c>
    </row>
    <row r="266" spans="13:79" x14ac:dyDescent="0.3">
      <c r="M266" s="60" t="str">
        <f t="shared" si="376"/>
        <v/>
      </c>
      <c r="N266" s="60" t="str">
        <f t="shared" si="377"/>
        <v/>
      </c>
      <c r="O266" s="60" t="str">
        <f t="shared" si="378"/>
        <v/>
      </c>
      <c r="P266" s="60" t="str">
        <f t="shared" si="379"/>
        <v/>
      </c>
      <c r="Q266" s="60" t="str">
        <f t="shared" si="380"/>
        <v/>
      </c>
      <c r="R266" s="60" t="str">
        <f t="shared" si="381"/>
        <v/>
      </c>
      <c r="S266" s="60" t="str">
        <f t="shared" si="382"/>
        <v/>
      </c>
      <c r="T266" s="60" t="str">
        <f t="shared" si="383"/>
        <v/>
      </c>
      <c r="U266" s="60" t="str">
        <f t="shared" si="384"/>
        <v/>
      </c>
      <c r="V266" s="60" t="str">
        <f t="shared" si="385"/>
        <v/>
      </c>
      <c r="X266" s="21" t="e">
        <f t="shared" si="386"/>
        <v>#NUM!</v>
      </c>
      <c r="Y266" t="e">
        <f>IF(X266-Faktor1&lt;0,IF(X266-Faktor2&lt;0,IF(X266-Faktor3&lt;0,IF(X266-Faktor4&lt;0,IF(X266-Faktor5&lt;0,IF(X266-Faktor6&lt;0,IF(X266-Faktor7&lt;0,IF(X266-Faktor8&lt;0,IF(X266-Faktor9&lt;0,IF(X266-Faktor10&lt;0,Sieger,X266-Faktor10),X266-Faktor9),X266-Faktor8),X266-Faktor7),X266-Faktor6),X266-Faktor5),X266-Faktor4),X266-Faktor3),X266-Faktor2),X266-Faktor1)</f>
        <v>#NUM!</v>
      </c>
      <c r="AE266" t="str">
        <f>IFERROR(VLOOKUP(1000,$A266:Z266,26,FALSE),"")</f>
        <v/>
      </c>
      <c r="AK266" t="str">
        <f>IFERROR(VLOOKUP(1000,$B266:AF266,31,FALSE),"")</f>
        <v/>
      </c>
      <c r="AQ266" t="str">
        <f t="shared" si="387"/>
        <v/>
      </c>
      <c r="AW266" t="str">
        <f t="shared" si="388"/>
        <v/>
      </c>
      <c r="AX266" t="str">
        <f t="shared" si="389"/>
        <v/>
      </c>
      <c r="BC266" t="str">
        <f t="shared" si="390"/>
        <v/>
      </c>
      <c r="BI266" t="str">
        <f t="shared" si="391"/>
        <v/>
      </c>
      <c r="BO266" t="str">
        <f t="shared" si="392"/>
        <v/>
      </c>
      <c r="BU266" t="str">
        <f t="shared" si="393"/>
        <v/>
      </c>
      <c r="CA266" t="str">
        <f t="shared" si="394"/>
        <v/>
      </c>
    </row>
    <row r="267" spans="13:79" x14ac:dyDescent="0.3">
      <c r="M267" s="60" t="str">
        <f t="shared" si="376"/>
        <v/>
      </c>
      <c r="N267" s="60" t="str">
        <f t="shared" si="377"/>
        <v/>
      </c>
      <c r="O267" s="60" t="str">
        <f t="shared" si="378"/>
        <v/>
      </c>
      <c r="P267" s="60" t="str">
        <f t="shared" si="379"/>
        <v/>
      </c>
      <c r="Q267" s="60" t="str">
        <f t="shared" si="380"/>
        <v/>
      </c>
      <c r="R267" s="60" t="str">
        <f t="shared" si="381"/>
        <v/>
      </c>
      <c r="S267" s="60" t="str">
        <f t="shared" si="382"/>
        <v/>
      </c>
      <c r="T267" s="60" t="str">
        <f t="shared" si="383"/>
        <v/>
      </c>
      <c r="U267" s="60" t="str">
        <f t="shared" si="384"/>
        <v/>
      </c>
      <c r="V267" s="60" t="str">
        <f t="shared" si="385"/>
        <v/>
      </c>
      <c r="X267" s="21" t="e">
        <f t="shared" si="386"/>
        <v>#NUM!</v>
      </c>
      <c r="Y267" t="e">
        <f>IF(X267-Faktor1&lt;0,IF(X267-Faktor2&lt;0,IF(X267-Faktor3&lt;0,IF(X267-Faktor4&lt;0,IF(X267-Faktor5&lt;0,IF(X267-Faktor6&lt;0,IF(X267-Faktor7&lt;0,IF(X267-Faktor8&lt;0,IF(X267-Faktor9&lt;0,IF(X267-Faktor10&lt;0,Sieger,X267-Faktor10),X267-Faktor9),X267-Faktor8),X267-Faktor7),X267-Faktor6),X267-Faktor5),X267-Faktor4),X267-Faktor3),X267-Faktor2),X267-Faktor1)</f>
        <v>#NUM!</v>
      </c>
      <c r="AE267" t="str">
        <f>IFERROR(VLOOKUP(1000,$A267:Z267,26,FALSE),"")</f>
        <v/>
      </c>
      <c r="AK267" t="str">
        <f>IFERROR(VLOOKUP(1000,$B267:AF267,31,FALSE),"")</f>
        <v/>
      </c>
      <c r="AQ267" t="str">
        <f t="shared" si="387"/>
        <v/>
      </c>
      <c r="AW267" t="str">
        <f t="shared" si="388"/>
        <v/>
      </c>
      <c r="AX267" t="str">
        <f t="shared" si="389"/>
        <v/>
      </c>
      <c r="BC267" t="str">
        <f t="shared" si="390"/>
        <v/>
      </c>
      <c r="BI267" t="str">
        <f t="shared" si="391"/>
        <v/>
      </c>
      <c r="BO267" t="str">
        <f t="shared" si="392"/>
        <v/>
      </c>
      <c r="BU267" t="str">
        <f t="shared" si="393"/>
        <v/>
      </c>
      <c r="CA267" t="str">
        <f t="shared" si="394"/>
        <v/>
      </c>
    </row>
    <row r="268" spans="13:79" x14ac:dyDescent="0.3">
      <c r="M268" s="60" t="str">
        <f t="shared" si="376"/>
        <v/>
      </c>
      <c r="N268" s="60" t="str">
        <f t="shared" si="377"/>
        <v/>
      </c>
      <c r="O268" s="60" t="str">
        <f t="shared" si="378"/>
        <v/>
      </c>
      <c r="P268" s="60" t="str">
        <f t="shared" si="379"/>
        <v/>
      </c>
      <c r="Q268" s="60" t="str">
        <f t="shared" si="380"/>
        <v/>
      </c>
      <c r="R268" s="60" t="str">
        <f t="shared" si="381"/>
        <v/>
      </c>
      <c r="S268" s="60" t="str">
        <f t="shared" si="382"/>
        <v/>
      </c>
      <c r="T268" s="60" t="str">
        <f t="shared" si="383"/>
        <v/>
      </c>
      <c r="U268" s="60" t="str">
        <f t="shared" si="384"/>
        <v/>
      </c>
      <c r="V268" s="60" t="str">
        <f t="shared" si="385"/>
        <v/>
      </c>
      <c r="X268" s="21" t="e">
        <f t="shared" si="386"/>
        <v>#NUM!</v>
      </c>
      <c r="Y268" t="e">
        <f>IF(X268-Faktor1&lt;0,IF(X268-Faktor2&lt;0,IF(X268-Faktor3&lt;0,IF(X268-Faktor4&lt;0,IF(X268-Faktor5&lt;0,IF(X268-Faktor6&lt;0,IF(X268-Faktor7&lt;0,IF(X268-Faktor8&lt;0,IF(X268-Faktor9&lt;0,IF(X268-Faktor10&lt;0,Sieger,X268-Faktor10),X268-Faktor9),X268-Faktor8),X268-Faktor7),X268-Faktor6),X268-Faktor5),X268-Faktor4),X268-Faktor3),X268-Faktor2),X268-Faktor1)</f>
        <v>#NUM!</v>
      </c>
      <c r="AE268" t="str">
        <f>IFERROR(VLOOKUP(1000,$A268:Z268,26,FALSE),"")</f>
        <v/>
      </c>
      <c r="AK268" t="str">
        <f>IFERROR(VLOOKUP(1000,$B268:AF268,31,FALSE),"")</f>
        <v/>
      </c>
      <c r="AQ268" t="str">
        <f t="shared" si="387"/>
        <v/>
      </c>
      <c r="AW268" t="str">
        <f t="shared" si="388"/>
        <v/>
      </c>
      <c r="AX268" t="str">
        <f t="shared" si="389"/>
        <v/>
      </c>
      <c r="BC268" t="str">
        <f t="shared" si="390"/>
        <v/>
      </c>
      <c r="BI268" t="str">
        <f t="shared" si="391"/>
        <v/>
      </c>
      <c r="BO268" t="str">
        <f t="shared" si="392"/>
        <v/>
      </c>
      <c r="BU268" t="str">
        <f t="shared" si="393"/>
        <v/>
      </c>
      <c r="CA268" t="str">
        <f t="shared" si="394"/>
        <v/>
      </c>
    </row>
    <row r="269" spans="13:79" x14ac:dyDescent="0.3">
      <c r="M269" s="60" t="str">
        <f t="shared" ref="M269:M300" si="395">IFERROR(M68+Faktor1,"")</f>
        <v/>
      </c>
      <c r="N269" s="60" t="str">
        <f t="shared" ref="N269:N300" si="396">IFERROR(N68+Faktor2,"")</f>
        <v/>
      </c>
      <c r="O269" s="60" t="str">
        <f t="shared" ref="O269:O300" si="397">IFERROR(O68+Faktor3,"")</f>
        <v/>
      </c>
      <c r="P269" s="60" t="str">
        <f t="shared" ref="P269:P300" si="398">IFERROR(P68+Faktor4,"")</f>
        <v/>
      </c>
      <c r="Q269" s="60" t="str">
        <f t="shared" ref="Q269:Q300" si="399">IFERROR(Q68+Faktor5,"")</f>
        <v/>
      </c>
      <c r="R269" s="60" t="str">
        <f t="shared" ref="R269:R300" si="400">IFERROR(R68+Faktor6,"")</f>
        <v/>
      </c>
      <c r="S269" s="60" t="str">
        <f t="shared" ref="S269:S300" si="401">IFERROR(S68+Faktor7,"")</f>
        <v/>
      </c>
      <c r="T269" s="60" t="str">
        <f t="shared" ref="T269:T300" si="402">IFERROR(T68+Faktor8,"")</f>
        <v/>
      </c>
      <c r="U269" s="60" t="str">
        <f t="shared" ref="U269:U300" si="403">IFERROR(U68+Faktor9,"")</f>
        <v/>
      </c>
      <c r="V269" s="60" t="str">
        <f t="shared" ref="V269:V300" si="404">IFERROR(V68+Faktor10,"")</f>
        <v/>
      </c>
      <c r="X269" s="21" t="e">
        <f t="shared" ref="X269:X300" si="405">SMALL($M$205:$V$404,ROW(X65))</f>
        <v>#NUM!</v>
      </c>
      <c r="Y269" t="e">
        <f>IF(X269-Faktor1&lt;0,IF(X269-Faktor2&lt;0,IF(X269-Faktor3&lt;0,IF(X269-Faktor4&lt;0,IF(X269-Faktor5&lt;0,IF(X269-Faktor6&lt;0,IF(X269-Faktor7&lt;0,IF(X269-Faktor8&lt;0,IF(X269-Faktor9&lt;0,IF(X269-Faktor10&lt;0,Sieger,X269-Faktor10),X269-Faktor9),X269-Faktor8),X269-Faktor7),X269-Faktor6),X269-Faktor5),X269-Faktor4),X269-Faktor3),X269-Faktor2),X269-Faktor1)</f>
        <v>#NUM!</v>
      </c>
      <c r="AE269" t="str">
        <f>IFERROR(VLOOKUP(1000,$A269:Z269,26,FALSE),"")</f>
        <v/>
      </c>
      <c r="AK269" t="str">
        <f>IFERROR(VLOOKUP(1000,$B269:AF269,31,FALSE),"")</f>
        <v/>
      </c>
      <c r="AQ269" t="str">
        <f t="shared" si="387"/>
        <v/>
      </c>
      <c r="AW269" t="str">
        <f t="shared" si="388"/>
        <v/>
      </c>
      <c r="AX269" t="str">
        <f t="shared" si="389"/>
        <v/>
      </c>
      <c r="BC269" t="str">
        <f t="shared" si="390"/>
        <v/>
      </c>
      <c r="BI269" t="str">
        <f t="shared" si="391"/>
        <v/>
      </c>
      <c r="BO269" t="str">
        <f t="shared" si="392"/>
        <v/>
      </c>
      <c r="BU269" t="str">
        <f t="shared" si="393"/>
        <v/>
      </c>
      <c r="CA269" t="str">
        <f t="shared" si="394"/>
        <v/>
      </c>
    </row>
    <row r="270" spans="13:79" x14ac:dyDescent="0.3">
      <c r="M270" s="60" t="str">
        <f t="shared" si="395"/>
        <v/>
      </c>
      <c r="N270" s="60" t="str">
        <f t="shared" si="396"/>
        <v/>
      </c>
      <c r="O270" s="60" t="str">
        <f t="shared" si="397"/>
        <v/>
      </c>
      <c r="P270" s="60" t="str">
        <f t="shared" si="398"/>
        <v/>
      </c>
      <c r="Q270" s="60" t="str">
        <f t="shared" si="399"/>
        <v/>
      </c>
      <c r="R270" s="60" t="str">
        <f t="shared" si="400"/>
        <v/>
      </c>
      <c r="S270" s="60" t="str">
        <f t="shared" si="401"/>
        <v/>
      </c>
      <c r="T270" s="60" t="str">
        <f t="shared" si="402"/>
        <v/>
      </c>
      <c r="U270" s="60" t="str">
        <f t="shared" si="403"/>
        <v/>
      </c>
      <c r="V270" s="60" t="str">
        <f t="shared" si="404"/>
        <v/>
      </c>
      <c r="X270" s="21" t="e">
        <f t="shared" si="405"/>
        <v>#NUM!</v>
      </c>
      <c r="Y270" t="e">
        <f>IF(X270-Faktor1&lt;0,IF(X270-Faktor2&lt;0,IF(X270-Faktor3&lt;0,IF(X270-Faktor4&lt;0,IF(X270-Faktor5&lt;0,IF(X270-Faktor6&lt;0,IF(X270-Faktor7&lt;0,IF(X270-Faktor8&lt;0,IF(X270-Faktor9&lt;0,IF(X270-Faktor10&lt;0,Sieger,X270-Faktor10),X270-Faktor9),X270-Faktor8),X270-Faktor7),X270-Faktor6),X270-Faktor5),X270-Faktor4),X270-Faktor3),X270-Faktor2),X270-Faktor1)</f>
        <v>#NUM!</v>
      </c>
      <c r="AE270" t="str">
        <f>IFERROR(VLOOKUP(1000,$A270:Z270,26,FALSE),"")</f>
        <v/>
      </c>
      <c r="AK270" t="str">
        <f>IFERROR(VLOOKUP(1000,$B270:AF270,31,FALSE),"")</f>
        <v/>
      </c>
      <c r="AQ270" t="str">
        <f t="shared" si="387"/>
        <v/>
      </c>
      <c r="AW270" t="str">
        <f t="shared" si="388"/>
        <v/>
      </c>
      <c r="AX270" t="str">
        <f t="shared" si="389"/>
        <v/>
      </c>
      <c r="BC270" t="str">
        <f t="shared" si="390"/>
        <v/>
      </c>
      <c r="BI270" t="str">
        <f t="shared" si="391"/>
        <v/>
      </c>
      <c r="BO270" t="str">
        <f t="shared" si="392"/>
        <v/>
      </c>
      <c r="BU270" t="str">
        <f t="shared" si="393"/>
        <v/>
      </c>
      <c r="CA270" t="str">
        <f t="shared" si="394"/>
        <v/>
      </c>
    </row>
    <row r="271" spans="13:79" x14ac:dyDescent="0.3">
      <c r="M271" s="60" t="str">
        <f t="shared" si="395"/>
        <v/>
      </c>
      <c r="N271" s="60" t="str">
        <f t="shared" si="396"/>
        <v/>
      </c>
      <c r="O271" s="60" t="str">
        <f t="shared" si="397"/>
        <v/>
      </c>
      <c r="P271" s="60" t="str">
        <f t="shared" si="398"/>
        <v/>
      </c>
      <c r="Q271" s="60" t="str">
        <f t="shared" si="399"/>
        <v/>
      </c>
      <c r="R271" s="60" t="str">
        <f t="shared" si="400"/>
        <v/>
      </c>
      <c r="S271" s="60" t="str">
        <f t="shared" si="401"/>
        <v/>
      </c>
      <c r="T271" s="60" t="str">
        <f t="shared" si="402"/>
        <v/>
      </c>
      <c r="U271" s="60" t="str">
        <f t="shared" si="403"/>
        <v/>
      </c>
      <c r="V271" s="60" t="str">
        <f t="shared" si="404"/>
        <v/>
      </c>
      <c r="X271" s="21" t="e">
        <f t="shared" si="405"/>
        <v>#NUM!</v>
      </c>
      <c r="Y271" t="e">
        <f>IF(X271-Faktor1&lt;0,IF(X271-Faktor2&lt;0,IF(X271-Faktor3&lt;0,IF(X271-Faktor4&lt;0,IF(X271-Faktor5&lt;0,IF(X271-Faktor6&lt;0,IF(X271-Faktor7&lt;0,IF(X271-Faktor8&lt;0,IF(X271-Faktor9&lt;0,IF(X271-Faktor10&lt;0,Sieger,X271-Faktor10),X271-Faktor9),X271-Faktor8),X271-Faktor7),X271-Faktor6),X271-Faktor5),X271-Faktor4),X271-Faktor3),X271-Faktor2),X271-Faktor1)</f>
        <v>#NUM!</v>
      </c>
      <c r="AE271" t="str">
        <f>IFERROR(VLOOKUP(1000,$A271:Z271,26,FALSE),"")</f>
        <v/>
      </c>
      <c r="AK271" t="str">
        <f>IFERROR(VLOOKUP(1000,$B271:AF271,31,FALSE),"")</f>
        <v/>
      </c>
      <c r="AQ271" t="str">
        <f t="shared" si="387"/>
        <v/>
      </c>
      <c r="AW271" t="str">
        <f t="shared" si="388"/>
        <v/>
      </c>
      <c r="AX271" t="str">
        <f t="shared" si="389"/>
        <v/>
      </c>
      <c r="BC271" t="str">
        <f t="shared" si="390"/>
        <v/>
      </c>
      <c r="BI271" t="str">
        <f t="shared" si="391"/>
        <v/>
      </c>
      <c r="BO271" t="str">
        <f t="shared" si="392"/>
        <v/>
      </c>
      <c r="BU271" t="str">
        <f t="shared" si="393"/>
        <v/>
      </c>
      <c r="CA271" t="str">
        <f t="shared" si="394"/>
        <v/>
      </c>
    </row>
    <row r="272" spans="13:79" x14ac:dyDescent="0.3">
      <c r="M272" s="60" t="str">
        <f t="shared" si="395"/>
        <v/>
      </c>
      <c r="N272" s="60" t="str">
        <f t="shared" si="396"/>
        <v/>
      </c>
      <c r="O272" s="60" t="str">
        <f t="shared" si="397"/>
        <v/>
      </c>
      <c r="P272" s="60" t="str">
        <f t="shared" si="398"/>
        <v/>
      </c>
      <c r="Q272" s="60" t="str">
        <f t="shared" si="399"/>
        <v/>
      </c>
      <c r="R272" s="60" t="str">
        <f t="shared" si="400"/>
        <v/>
      </c>
      <c r="S272" s="60" t="str">
        <f t="shared" si="401"/>
        <v/>
      </c>
      <c r="T272" s="60" t="str">
        <f t="shared" si="402"/>
        <v/>
      </c>
      <c r="U272" s="60" t="str">
        <f t="shared" si="403"/>
        <v/>
      </c>
      <c r="V272" s="60" t="str">
        <f t="shared" si="404"/>
        <v/>
      </c>
      <c r="X272" s="21" t="e">
        <f t="shared" si="405"/>
        <v>#NUM!</v>
      </c>
      <c r="Y272" t="e">
        <f>IF(X272-Faktor1&lt;0,IF(X272-Faktor2&lt;0,IF(X272-Faktor3&lt;0,IF(X272-Faktor4&lt;0,IF(X272-Faktor5&lt;0,IF(X272-Faktor6&lt;0,IF(X272-Faktor7&lt;0,IF(X272-Faktor8&lt;0,IF(X272-Faktor9&lt;0,IF(X272-Faktor10&lt;0,Sieger,X272-Faktor10),X272-Faktor9),X272-Faktor8),X272-Faktor7),X272-Faktor6),X272-Faktor5),X272-Faktor4),X272-Faktor3),X272-Faktor2),X272-Faktor1)</f>
        <v>#NUM!</v>
      </c>
      <c r="AE272" t="str">
        <f>IFERROR(VLOOKUP(1000,$A272:Z272,26,FALSE),"")</f>
        <v/>
      </c>
      <c r="AK272" t="str">
        <f>IFERROR(VLOOKUP(1000,$B272:AF272,31,FALSE),"")</f>
        <v/>
      </c>
      <c r="AQ272" t="str">
        <f t="shared" si="387"/>
        <v/>
      </c>
      <c r="AW272" t="str">
        <f t="shared" si="388"/>
        <v/>
      </c>
      <c r="AX272" t="str">
        <f t="shared" si="389"/>
        <v/>
      </c>
      <c r="BC272" t="str">
        <f t="shared" si="390"/>
        <v/>
      </c>
      <c r="BI272" t="str">
        <f t="shared" si="391"/>
        <v/>
      </c>
      <c r="BO272" t="str">
        <f t="shared" si="392"/>
        <v/>
      </c>
      <c r="BU272" t="str">
        <f t="shared" si="393"/>
        <v/>
      </c>
      <c r="CA272" t="str">
        <f t="shared" si="394"/>
        <v/>
      </c>
    </row>
    <row r="273" spans="13:79" x14ac:dyDescent="0.3">
      <c r="M273" s="60" t="str">
        <f t="shared" si="395"/>
        <v/>
      </c>
      <c r="N273" s="60" t="str">
        <f t="shared" si="396"/>
        <v/>
      </c>
      <c r="O273" s="60" t="str">
        <f t="shared" si="397"/>
        <v/>
      </c>
      <c r="P273" s="60" t="str">
        <f t="shared" si="398"/>
        <v/>
      </c>
      <c r="Q273" s="60" t="str">
        <f t="shared" si="399"/>
        <v/>
      </c>
      <c r="R273" s="60" t="str">
        <f t="shared" si="400"/>
        <v/>
      </c>
      <c r="S273" s="60" t="str">
        <f t="shared" si="401"/>
        <v/>
      </c>
      <c r="T273" s="60" t="str">
        <f t="shared" si="402"/>
        <v/>
      </c>
      <c r="U273" s="60" t="str">
        <f t="shared" si="403"/>
        <v/>
      </c>
      <c r="V273" s="60" t="str">
        <f t="shared" si="404"/>
        <v/>
      </c>
      <c r="X273" s="21" t="e">
        <f t="shared" si="405"/>
        <v>#NUM!</v>
      </c>
      <c r="Y273" t="e">
        <f>IF(X273-Faktor1&lt;0,IF(X273-Faktor2&lt;0,IF(X273-Faktor3&lt;0,IF(X273-Faktor4&lt;0,IF(X273-Faktor5&lt;0,IF(X273-Faktor6&lt;0,IF(X273-Faktor7&lt;0,IF(X273-Faktor8&lt;0,IF(X273-Faktor9&lt;0,IF(X273-Faktor10&lt;0,Sieger,X273-Faktor10),X273-Faktor9),X273-Faktor8),X273-Faktor7),X273-Faktor6),X273-Faktor5),X273-Faktor4),X273-Faktor3),X273-Faktor2),X273-Faktor1)</f>
        <v>#NUM!</v>
      </c>
      <c r="AE273" t="str">
        <f>IFERROR(VLOOKUP(1000,$A273:Z273,26,FALSE),"")</f>
        <v/>
      </c>
      <c r="AK273" t="str">
        <f>IFERROR(VLOOKUP(1000,$B273:AF273,31,FALSE),"")</f>
        <v/>
      </c>
      <c r="AQ273" t="str">
        <f t="shared" si="387"/>
        <v/>
      </c>
      <c r="AW273" t="str">
        <f t="shared" si="388"/>
        <v/>
      </c>
      <c r="AX273" t="str">
        <f t="shared" si="389"/>
        <v/>
      </c>
      <c r="BC273" t="str">
        <f t="shared" si="390"/>
        <v/>
      </c>
      <c r="BI273" t="str">
        <f t="shared" si="391"/>
        <v/>
      </c>
      <c r="BO273" t="str">
        <f t="shared" si="392"/>
        <v/>
      </c>
      <c r="BU273" t="str">
        <f t="shared" si="393"/>
        <v/>
      </c>
      <c r="CA273" t="str">
        <f t="shared" si="394"/>
        <v/>
      </c>
    </row>
    <row r="274" spans="13:79" x14ac:dyDescent="0.3">
      <c r="M274" s="60" t="str">
        <f t="shared" si="395"/>
        <v/>
      </c>
      <c r="N274" s="60" t="str">
        <f t="shared" si="396"/>
        <v/>
      </c>
      <c r="O274" s="60" t="str">
        <f t="shared" si="397"/>
        <v/>
      </c>
      <c r="P274" s="60" t="str">
        <f t="shared" si="398"/>
        <v/>
      </c>
      <c r="Q274" s="60" t="str">
        <f t="shared" si="399"/>
        <v/>
      </c>
      <c r="R274" s="60" t="str">
        <f t="shared" si="400"/>
        <v/>
      </c>
      <c r="S274" s="60" t="str">
        <f t="shared" si="401"/>
        <v/>
      </c>
      <c r="T274" s="60" t="str">
        <f t="shared" si="402"/>
        <v/>
      </c>
      <c r="U274" s="60" t="str">
        <f t="shared" si="403"/>
        <v/>
      </c>
      <c r="V274" s="60" t="str">
        <f t="shared" si="404"/>
        <v/>
      </c>
      <c r="X274" s="21" t="e">
        <f t="shared" si="405"/>
        <v>#NUM!</v>
      </c>
      <c r="Y274" t="e">
        <f>IF(X274-Faktor1&lt;0,IF(X274-Faktor2&lt;0,IF(X274-Faktor3&lt;0,IF(X274-Faktor4&lt;0,IF(X274-Faktor5&lt;0,IF(X274-Faktor6&lt;0,IF(X274-Faktor7&lt;0,IF(X274-Faktor8&lt;0,IF(X274-Faktor9&lt;0,IF(X274-Faktor10&lt;0,Sieger,X274-Faktor10),X274-Faktor9),X274-Faktor8),X274-Faktor7),X274-Faktor6),X274-Faktor5),X274-Faktor4),X274-Faktor3),X274-Faktor2),X274-Faktor1)</f>
        <v>#NUM!</v>
      </c>
      <c r="AE274" t="str">
        <f>IFERROR(VLOOKUP(1000,$A274:Z274,26,FALSE),"")</f>
        <v/>
      </c>
      <c r="AK274" t="str">
        <f>IFERROR(VLOOKUP(1000,$B274:AF274,31,FALSE),"")</f>
        <v/>
      </c>
      <c r="AQ274" t="str">
        <f t="shared" si="387"/>
        <v/>
      </c>
      <c r="AW274" t="str">
        <f t="shared" si="388"/>
        <v/>
      </c>
      <c r="AX274" t="str">
        <f t="shared" si="389"/>
        <v/>
      </c>
      <c r="BC274" t="str">
        <f t="shared" si="390"/>
        <v/>
      </c>
      <c r="BI274" t="str">
        <f t="shared" si="391"/>
        <v/>
      </c>
      <c r="BO274" t="str">
        <f t="shared" si="392"/>
        <v/>
      </c>
      <c r="BU274" t="str">
        <f t="shared" si="393"/>
        <v/>
      </c>
      <c r="CA274" t="str">
        <f t="shared" si="394"/>
        <v/>
      </c>
    </row>
    <row r="275" spans="13:79" x14ac:dyDescent="0.3">
      <c r="M275" s="60" t="str">
        <f t="shared" si="395"/>
        <v/>
      </c>
      <c r="N275" s="60" t="str">
        <f t="shared" si="396"/>
        <v/>
      </c>
      <c r="O275" s="60" t="str">
        <f t="shared" si="397"/>
        <v/>
      </c>
      <c r="P275" s="60" t="str">
        <f t="shared" si="398"/>
        <v/>
      </c>
      <c r="Q275" s="60" t="str">
        <f t="shared" si="399"/>
        <v/>
      </c>
      <c r="R275" s="60" t="str">
        <f t="shared" si="400"/>
        <v/>
      </c>
      <c r="S275" s="60" t="str">
        <f t="shared" si="401"/>
        <v/>
      </c>
      <c r="T275" s="60" t="str">
        <f t="shared" si="402"/>
        <v/>
      </c>
      <c r="U275" s="60" t="str">
        <f t="shared" si="403"/>
        <v/>
      </c>
      <c r="V275" s="60" t="str">
        <f t="shared" si="404"/>
        <v/>
      </c>
      <c r="X275" s="21" t="e">
        <f t="shared" si="405"/>
        <v>#NUM!</v>
      </c>
      <c r="Y275" t="e">
        <f>IF(X275-Faktor1&lt;0,IF(X275-Faktor2&lt;0,IF(X275-Faktor3&lt;0,IF(X275-Faktor4&lt;0,IF(X275-Faktor5&lt;0,IF(X275-Faktor6&lt;0,IF(X275-Faktor7&lt;0,IF(X275-Faktor8&lt;0,IF(X275-Faktor9&lt;0,IF(X275-Faktor10&lt;0,Sieger,X275-Faktor10),X275-Faktor9),X275-Faktor8),X275-Faktor7),X275-Faktor6),X275-Faktor5),X275-Faktor4),X275-Faktor3),X275-Faktor2),X275-Faktor1)</f>
        <v>#NUM!</v>
      </c>
      <c r="AE275" t="str">
        <f>IFERROR(VLOOKUP(1000,$A275:Z275,26,FALSE),"")</f>
        <v/>
      </c>
      <c r="AK275" t="str">
        <f>IFERROR(VLOOKUP(1000,$B275:AF275,31,FALSE),"")</f>
        <v/>
      </c>
      <c r="AQ275" t="str">
        <f t="shared" si="387"/>
        <v/>
      </c>
      <c r="AW275" t="str">
        <f t="shared" si="388"/>
        <v/>
      </c>
      <c r="AX275" t="str">
        <f t="shared" si="389"/>
        <v/>
      </c>
      <c r="BC275" t="str">
        <f t="shared" si="390"/>
        <v/>
      </c>
      <c r="BI275" t="str">
        <f t="shared" si="391"/>
        <v/>
      </c>
      <c r="BO275" t="str">
        <f t="shared" si="392"/>
        <v/>
      </c>
      <c r="BU275" t="str">
        <f t="shared" si="393"/>
        <v/>
      </c>
      <c r="CA275" t="str">
        <f t="shared" si="394"/>
        <v/>
      </c>
    </row>
    <row r="276" spans="13:79" x14ac:dyDescent="0.3">
      <c r="M276" s="60" t="str">
        <f t="shared" si="395"/>
        <v/>
      </c>
      <c r="N276" s="60" t="str">
        <f t="shared" si="396"/>
        <v/>
      </c>
      <c r="O276" s="60" t="str">
        <f t="shared" si="397"/>
        <v/>
      </c>
      <c r="P276" s="60" t="str">
        <f t="shared" si="398"/>
        <v/>
      </c>
      <c r="Q276" s="60" t="str">
        <f t="shared" si="399"/>
        <v/>
      </c>
      <c r="R276" s="60" t="str">
        <f t="shared" si="400"/>
        <v/>
      </c>
      <c r="S276" s="60" t="str">
        <f t="shared" si="401"/>
        <v/>
      </c>
      <c r="T276" s="60" t="str">
        <f t="shared" si="402"/>
        <v/>
      </c>
      <c r="U276" s="60" t="str">
        <f t="shared" si="403"/>
        <v/>
      </c>
      <c r="V276" s="60" t="str">
        <f t="shared" si="404"/>
        <v/>
      </c>
      <c r="X276" s="21" t="e">
        <f t="shared" si="405"/>
        <v>#NUM!</v>
      </c>
      <c r="Y276" t="e">
        <f>IF(X276-Faktor1&lt;0,IF(X276-Faktor2&lt;0,IF(X276-Faktor3&lt;0,IF(X276-Faktor4&lt;0,IF(X276-Faktor5&lt;0,IF(X276-Faktor6&lt;0,IF(X276-Faktor7&lt;0,IF(X276-Faktor8&lt;0,IF(X276-Faktor9&lt;0,IF(X276-Faktor10&lt;0,Sieger,X276-Faktor10),X276-Faktor9),X276-Faktor8),X276-Faktor7),X276-Faktor6),X276-Faktor5),X276-Faktor4),X276-Faktor3),X276-Faktor2),X276-Faktor1)</f>
        <v>#NUM!</v>
      </c>
      <c r="AE276" t="str">
        <f>IFERROR(VLOOKUP(1000,$A276:Z276,26,FALSE),"")</f>
        <v/>
      </c>
      <c r="AK276" t="str">
        <f>IFERROR(VLOOKUP(1000,$B276:AF276,31,FALSE),"")</f>
        <v/>
      </c>
      <c r="AQ276" t="str">
        <f t="shared" si="387"/>
        <v/>
      </c>
      <c r="AW276" t="str">
        <f t="shared" si="388"/>
        <v/>
      </c>
      <c r="AX276" t="str">
        <f t="shared" si="389"/>
        <v/>
      </c>
      <c r="BC276" t="str">
        <f t="shared" si="390"/>
        <v/>
      </c>
      <c r="BI276" t="str">
        <f t="shared" si="391"/>
        <v/>
      </c>
      <c r="BO276" t="str">
        <f t="shared" si="392"/>
        <v/>
      </c>
      <c r="BU276" t="str">
        <f t="shared" si="393"/>
        <v/>
      </c>
      <c r="CA276" t="str">
        <f t="shared" si="394"/>
        <v/>
      </c>
    </row>
    <row r="277" spans="13:79" x14ac:dyDescent="0.3">
      <c r="M277" s="60" t="str">
        <f t="shared" si="395"/>
        <v/>
      </c>
      <c r="N277" s="60" t="str">
        <f t="shared" si="396"/>
        <v/>
      </c>
      <c r="O277" s="60" t="str">
        <f t="shared" si="397"/>
        <v/>
      </c>
      <c r="P277" s="60" t="str">
        <f t="shared" si="398"/>
        <v/>
      </c>
      <c r="Q277" s="60" t="str">
        <f t="shared" si="399"/>
        <v/>
      </c>
      <c r="R277" s="60" t="str">
        <f t="shared" si="400"/>
        <v/>
      </c>
      <c r="S277" s="60" t="str">
        <f t="shared" si="401"/>
        <v/>
      </c>
      <c r="T277" s="60" t="str">
        <f t="shared" si="402"/>
        <v/>
      </c>
      <c r="U277" s="60" t="str">
        <f t="shared" si="403"/>
        <v/>
      </c>
      <c r="V277" s="60" t="str">
        <f t="shared" si="404"/>
        <v/>
      </c>
      <c r="X277" s="21" t="e">
        <f t="shared" si="405"/>
        <v>#NUM!</v>
      </c>
      <c r="Y277" t="e">
        <f>IF(X277-Faktor1&lt;0,IF(X277-Faktor2&lt;0,IF(X277-Faktor3&lt;0,IF(X277-Faktor4&lt;0,IF(X277-Faktor5&lt;0,IF(X277-Faktor6&lt;0,IF(X277-Faktor7&lt;0,IF(X277-Faktor8&lt;0,IF(X277-Faktor9&lt;0,IF(X277-Faktor10&lt;0,Sieger,X277-Faktor10),X277-Faktor9),X277-Faktor8),X277-Faktor7),X277-Faktor6),X277-Faktor5),X277-Faktor4),X277-Faktor3),X277-Faktor2),X277-Faktor1)</f>
        <v>#NUM!</v>
      </c>
      <c r="AE277" t="str">
        <f>IFERROR(VLOOKUP(1000,$A277:Z277,26,FALSE),"")</f>
        <v/>
      </c>
      <c r="AK277" t="str">
        <f>IFERROR(VLOOKUP(1000,$B277:AF277,31,FALSE),"")</f>
        <v/>
      </c>
      <c r="AQ277" t="str">
        <f t="shared" si="387"/>
        <v/>
      </c>
      <c r="AW277" t="str">
        <f t="shared" si="388"/>
        <v/>
      </c>
      <c r="AX277" t="str">
        <f t="shared" si="389"/>
        <v/>
      </c>
      <c r="BC277" t="str">
        <f t="shared" si="390"/>
        <v/>
      </c>
      <c r="BI277" t="str">
        <f t="shared" si="391"/>
        <v/>
      </c>
      <c r="BO277" t="str">
        <f t="shared" si="392"/>
        <v/>
      </c>
      <c r="BU277" t="str">
        <f t="shared" si="393"/>
        <v/>
      </c>
      <c r="CA277" t="str">
        <f t="shared" si="394"/>
        <v/>
      </c>
    </row>
    <row r="278" spans="13:79" x14ac:dyDescent="0.3">
      <c r="M278" s="60" t="str">
        <f t="shared" si="395"/>
        <v/>
      </c>
      <c r="N278" s="60" t="str">
        <f t="shared" si="396"/>
        <v/>
      </c>
      <c r="O278" s="60" t="str">
        <f t="shared" si="397"/>
        <v/>
      </c>
      <c r="P278" s="60" t="str">
        <f t="shared" si="398"/>
        <v/>
      </c>
      <c r="Q278" s="60" t="str">
        <f t="shared" si="399"/>
        <v/>
      </c>
      <c r="R278" s="60" t="str">
        <f t="shared" si="400"/>
        <v/>
      </c>
      <c r="S278" s="60" t="str">
        <f t="shared" si="401"/>
        <v/>
      </c>
      <c r="T278" s="60" t="str">
        <f t="shared" si="402"/>
        <v/>
      </c>
      <c r="U278" s="60" t="str">
        <f t="shared" si="403"/>
        <v/>
      </c>
      <c r="V278" s="60" t="str">
        <f t="shared" si="404"/>
        <v/>
      </c>
      <c r="X278" s="21" t="e">
        <f t="shared" si="405"/>
        <v>#NUM!</v>
      </c>
      <c r="Y278" t="e">
        <f>IF(X278-Faktor1&lt;0,IF(X278-Faktor2&lt;0,IF(X278-Faktor3&lt;0,IF(X278-Faktor4&lt;0,IF(X278-Faktor5&lt;0,IF(X278-Faktor6&lt;0,IF(X278-Faktor7&lt;0,IF(X278-Faktor8&lt;0,IF(X278-Faktor9&lt;0,IF(X278-Faktor10&lt;0,Sieger,X278-Faktor10),X278-Faktor9),X278-Faktor8),X278-Faktor7),X278-Faktor6),X278-Faktor5),X278-Faktor4),X278-Faktor3),X278-Faktor2),X278-Faktor1)</f>
        <v>#NUM!</v>
      </c>
      <c r="AE278" t="str">
        <f>IFERROR(VLOOKUP(1000,$A278:Z278,26,FALSE),"")</f>
        <v/>
      </c>
      <c r="AK278" t="str">
        <f>IFERROR(VLOOKUP(1000,$B278:AF278,31,FALSE),"")</f>
        <v/>
      </c>
      <c r="AQ278" t="str">
        <f t="shared" si="387"/>
        <v/>
      </c>
      <c r="AW278" t="str">
        <f t="shared" si="388"/>
        <v/>
      </c>
      <c r="AX278" t="str">
        <f t="shared" si="389"/>
        <v/>
      </c>
      <c r="BC278" t="str">
        <f t="shared" si="390"/>
        <v/>
      </c>
      <c r="BI278" t="str">
        <f t="shared" si="391"/>
        <v/>
      </c>
      <c r="BO278" t="str">
        <f t="shared" si="392"/>
        <v/>
      </c>
      <c r="BU278" t="str">
        <f t="shared" si="393"/>
        <v/>
      </c>
      <c r="CA278" t="str">
        <f t="shared" si="394"/>
        <v/>
      </c>
    </row>
    <row r="279" spans="13:79" x14ac:dyDescent="0.3">
      <c r="M279" s="60" t="str">
        <f t="shared" si="395"/>
        <v/>
      </c>
      <c r="N279" s="60" t="str">
        <f t="shared" si="396"/>
        <v/>
      </c>
      <c r="O279" s="60" t="str">
        <f t="shared" si="397"/>
        <v/>
      </c>
      <c r="P279" s="60" t="str">
        <f t="shared" si="398"/>
        <v/>
      </c>
      <c r="Q279" s="60" t="str">
        <f t="shared" si="399"/>
        <v/>
      </c>
      <c r="R279" s="60" t="str">
        <f t="shared" si="400"/>
        <v/>
      </c>
      <c r="S279" s="60" t="str">
        <f t="shared" si="401"/>
        <v/>
      </c>
      <c r="T279" s="60" t="str">
        <f t="shared" si="402"/>
        <v/>
      </c>
      <c r="U279" s="60" t="str">
        <f t="shared" si="403"/>
        <v/>
      </c>
      <c r="V279" s="60" t="str">
        <f t="shared" si="404"/>
        <v/>
      </c>
      <c r="X279" s="21" t="e">
        <f t="shared" si="405"/>
        <v>#NUM!</v>
      </c>
      <c r="Y279" t="e">
        <f>IF(X279-Faktor1&lt;0,IF(X279-Faktor2&lt;0,IF(X279-Faktor3&lt;0,IF(X279-Faktor4&lt;0,IF(X279-Faktor5&lt;0,IF(X279-Faktor6&lt;0,IF(X279-Faktor7&lt;0,IF(X279-Faktor8&lt;0,IF(X279-Faktor9&lt;0,IF(X279-Faktor10&lt;0,Sieger,X279-Faktor10),X279-Faktor9),X279-Faktor8),X279-Faktor7),X279-Faktor6),X279-Faktor5),X279-Faktor4),X279-Faktor3),X279-Faktor2),X279-Faktor1)</f>
        <v>#NUM!</v>
      </c>
      <c r="AE279" t="str">
        <f>IFERROR(VLOOKUP(1000,$A279:Z279,26,FALSE),"")</f>
        <v/>
      </c>
      <c r="AK279" t="str">
        <f>IFERROR(VLOOKUP(1000,$B279:AF279,31,FALSE),"")</f>
        <v/>
      </c>
      <c r="AQ279" t="str">
        <f t="shared" si="387"/>
        <v/>
      </c>
      <c r="AW279" t="str">
        <f t="shared" si="388"/>
        <v/>
      </c>
      <c r="AX279" t="str">
        <f t="shared" si="389"/>
        <v/>
      </c>
      <c r="BC279" t="str">
        <f t="shared" si="390"/>
        <v/>
      </c>
      <c r="BI279" t="str">
        <f t="shared" si="391"/>
        <v/>
      </c>
      <c r="BO279" t="str">
        <f t="shared" si="392"/>
        <v/>
      </c>
      <c r="BU279" t="str">
        <f t="shared" si="393"/>
        <v/>
      </c>
      <c r="CA279" t="str">
        <f t="shared" si="394"/>
        <v/>
      </c>
    </row>
    <row r="280" spans="13:79" x14ac:dyDescent="0.3">
      <c r="M280" s="60" t="str">
        <f t="shared" si="395"/>
        <v/>
      </c>
      <c r="N280" s="60" t="str">
        <f t="shared" si="396"/>
        <v/>
      </c>
      <c r="O280" s="60" t="str">
        <f t="shared" si="397"/>
        <v/>
      </c>
      <c r="P280" s="60" t="str">
        <f t="shared" si="398"/>
        <v/>
      </c>
      <c r="Q280" s="60" t="str">
        <f t="shared" si="399"/>
        <v/>
      </c>
      <c r="R280" s="60" t="str">
        <f t="shared" si="400"/>
        <v/>
      </c>
      <c r="S280" s="60" t="str">
        <f t="shared" si="401"/>
        <v/>
      </c>
      <c r="T280" s="60" t="str">
        <f t="shared" si="402"/>
        <v/>
      </c>
      <c r="U280" s="60" t="str">
        <f t="shared" si="403"/>
        <v/>
      </c>
      <c r="V280" s="60" t="str">
        <f t="shared" si="404"/>
        <v/>
      </c>
      <c r="X280" s="21" t="e">
        <f t="shared" si="405"/>
        <v>#NUM!</v>
      </c>
      <c r="Y280" t="e">
        <f>IF(X280-Faktor1&lt;0,IF(X280-Faktor2&lt;0,IF(X280-Faktor3&lt;0,IF(X280-Faktor4&lt;0,IF(X280-Faktor5&lt;0,IF(X280-Faktor6&lt;0,IF(X280-Faktor7&lt;0,IF(X280-Faktor8&lt;0,IF(X280-Faktor9&lt;0,IF(X280-Faktor10&lt;0,Sieger,X280-Faktor10),X280-Faktor9),X280-Faktor8),X280-Faktor7),X280-Faktor6),X280-Faktor5),X280-Faktor4),X280-Faktor3),X280-Faktor2),X280-Faktor1)</f>
        <v>#NUM!</v>
      </c>
      <c r="AE280" t="str">
        <f>IFERROR(VLOOKUP(1000,$A280:Z280,26,FALSE),"")</f>
        <v/>
      </c>
      <c r="AK280" t="str">
        <f>IFERROR(VLOOKUP(1000,$B280:AF280,31,FALSE),"")</f>
        <v/>
      </c>
      <c r="AQ280" t="str">
        <f t="shared" si="387"/>
        <v/>
      </c>
      <c r="AW280" t="str">
        <f t="shared" si="388"/>
        <v/>
      </c>
      <c r="AX280" t="str">
        <f t="shared" si="389"/>
        <v/>
      </c>
      <c r="BC280" t="str">
        <f t="shared" si="390"/>
        <v/>
      </c>
      <c r="BI280" t="str">
        <f t="shared" si="391"/>
        <v/>
      </c>
      <c r="BO280" t="str">
        <f t="shared" si="392"/>
        <v/>
      </c>
      <c r="BU280" t="str">
        <f t="shared" si="393"/>
        <v/>
      </c>
      <c r="CA280" t="str">
        <f t="shared" si="394"/>
        <v/>
      </c>
    </row>
    <row r="281" spans="13:79" x14ac:dyDescent="0.3">
      <c r="M281" s="60" t="str">
        <f t="shared" si="395"/>
        <v/>
      </c>
      <c r="N281" s="60" t="str">
        <f t="shared" si="396"/>
        <v/>
      </c>
      <c r="O281" s="60" t="str">
        <f t="shared" si="397"/>
        <v/>
      </c>
      <c r="P281" s="60" t="str">
        <f t="shared" si="398"/>
        <v/>
      </c>
      <c r="Q281" s="60" t="str">
        <f t="shared" si="399"/>
        <v/>
      </c>
      <c r="R281" s="60" t="str">
        <f t="shared" si="400"/>
        <v/>
      </c>
      <c r="S281" s="60" t="str">
        <f t="shared" si="401"/>
        <v/>
      </c>
      <c r="T281" s="60" t="str">
        <f t="shared" si="402"/>
        <v/>
      </c>
      <c r="U281" s="60" t="str">
        <f t="shared" si="403"/>
        <v/>
      </c>
      <c r="V281" s="60" t="str">
        <f t="shared" si="404"/>
        <v/>
      </c>
      <c r="X281" s="21" t="e">
        <f t="shared" si="405"/>
        <v>#NUM!</v>
      </c>
      <c r="Y281" t="e">
        <f>IF(X281-Faktor1&lt;0,IF(X281-Faktor2&lt;0,IF(X281-Faktor3&lt;0,IF(X281-Faktor4&lt;0,IF(X281-Faktor5&lt;0,IF(X281-Faktor6&lt;0,IF(X281-Faktor7&lt;0,IF(X281-Faktor8&lt;0,IF(X281-Faktor9&lt;0,IF(X281-Faktor10&lt;0,Sieger,X281-Faktor10),X281-Faktor9),X281-Faktor8),X281-Faktor7),X281-Faktor6),X281-Faktor5),X281-Faktor4),X281-Faktor3),X281-Faktor2),X281-Faktor1)</f>
        <v>#NUM!</v>
      </c>
      <c r="AE281" t="str">
        <f>IFERROR(VLOOKUP(1000,$A281:Z281,26,FALSE),"")</f>
        <v/>
      </c>
      <c r="AK281" t="str">
        <f>IFERROR(VLOOKUP(1000,$B281:AF281,31,FALSE),"")</f>
        <v/>
      </c>
      <c r="AQ281" t="str">
        <f t="shared" si="387"/>
        <v/>
      </c>
      <c r="AW281" t="str">
        <f t="shared" si="388"/>
        <v/>
      </c>
      <c r="AX281" t="str">
        <f t="shared" si="389"/>
        <v/>
      </c>
      <c r="BC281" t="str">
        <f t="shared" si="390"/>
        <v/>
      </c>
      <c r="BI281" t="str">
        <f t="shared" si="391"/>
        <v/>
      </c>
      <c r="BO281" t="str">
        <f t="shared" si="392"/>
        <v/>
      </c>
      <c r="BU281" t="str">
        <f t="shared" si="393"/>
        <v/>
      </c>
      <c r="CA281" t="str">
        <f t="shared" si="394"/>
        <v/>
      </c>
    </row>
    <row r="282" spans="13:79" x14ac:dyDescent="0.3">
      <c r="M282" s="60" t="str">
        <f t="shared" si="395"/>
        <v/>
      </c>
      <c r="N282" s="60" t="str">
        <f t="shared" si="396"/>
        <v/>
      </c>
      <c r="O282" s="60" t="str">
        <f t="shared" si="397"/>
        <v/>
      </c>
      <c r="P282" s="60" t="str">
        <f t="shared" si="398"/>
        <v/>
      </c>
      <c r="Q282" s="60" t="str">
        <f t="shared" si="399"/>
        <v/>
      </c>
      <c r="R282" s="60" t="str">
        <f t="shared" si="400"/>
        <v/>
      </c>
      <c r="S282" s="60" t="str">
        <f t="shared" si="401"/>
        <v/>
      </c>
      <c r="T282" s="60" t="str">
        <f t="shared" si="402"/>
        <v/>
      </c>
      <c r="U282" s="60" t="str">
        <f t="shared" si="403"/>
        <v/>
      </c>
      <c r="V282" s="60" t="str">
        <f t="shared" si="404"/>
        <v/>
      </c>
      <c r="X282" s="21" t="e">
        <f t="shared" si="405"/>
        <v>#NUM!</v>
      </c>
      <c r="Y282" t="e">
        <f>IF(X282-Faktor1&lt;0,IF(X282-Faktor2&lt;0,IF(X282-Faktor3&lt;0,IF(X282-Faktor4&lt;0,IF(X282-Faktor5&lt;0,IF(X282-Faktor6&lt;0,IF(X282-Faktor7&lt;0,IF(X282-Faktor8&lt;0,IF(X282-Faktor9&lt;0,IF(X282-Faktor10&lt;0,Sieger,X282-Faktor10),X282-Faktor9),X282-Faktor8),X282-Faktor7),X282-Faktor6),X282-Faktor5),X282-Faktor4),X282-Faktor3),X282-Faktor2),X282-Faktor1)</f>
        <v>#NUM!</v>
      </c>
      <c r="AE282" t="str">
        <f>IFERROR(VLOOKUP(1000,$A282:Z282,26,FALSE),"")</f>
        <v/>
      </c>
      <c r="AK282" t="str">
        <f>IFERROR(VLOOKUP(1000,$B282:AF282,31,FALSE),"")</f>
        <v/>
      </c>
      <c r="AQ282" t="str">
        <f t="shared" si="387"/>
        <v/>
      </c>
      <c r="AW282" t="str">
        <f t="shared" si="388"/>
        <v/>
      </c>
      <c r="AX282" t="str">
        <f t="shared" si="389"/>
        <v/>
      </c>
      <c r="BC282" t="str">
        <f t="shared" si="390"/>
        <v/>
      </c>
      <c r="BI282" t="str">
        <f t="shared" si="391"/>
        <v/>
      </c>
      <c r="BO282" t="str">
        <f t="shared" si="392"/>
        <v/>
      </c>
      <c r="BU282" t="str">
        <f t="shared" si="393"/>
        <v/>
      </c>
      <c r="CA282" t="str">
        <f t="shared" si="394"/>
        <v/>
      </c>
    </row>
    <row r="283" spans="13:79" x14ac:dyDescent="0.3">
      <c r="M283" s="60" t="str">
        <f t="shared" si="395"/>
        <v/>
      </c>
      <c r="N283" s="60" t="str">
        <f t="shared" si="396"/>
        <v/>
      </c>
      <c r="O283" s="60" t="str">
        <f t="shared" si="397"/>
        <v/>
      </c>
      <c r="P283" s="60" t="str">
        <f t="shared" si="398"/>
        <v/>
      </c>
      <c r="Q283" s="60" t="str">
        <f t="shared" si="399"/>
        <v/>
      </c>
      <c r="R283" s="60" t="str">
        <f t="shared" si="400"/>
        <v/>
      </c>
      <c r="S283" s="60" t="str">
        <f t="shared" si="401"/>
        <v/>
      </c>
      <c r="T283" s="60" t="str">
        <f t="shared" si="402"/>
        <v/>
      </c>
      <c r="U283" s="60" t="str">
        <f t="shared" si="403"/>
        <v/>
      </c>
      <c r="V283" s="60" t="str">
        <f t="shared" si="404"/>
        <v/>
      </c>
      <c r="X283" s="21" t="e">
        <f t="shared" si="405"/>
        <v>#NUM!</v>
      </c>
      <c r="Y283" t="e">
        <f>IF(X283-Faktor1&lt;0,IF(X283-Faktor2&lt;0,IF(X283-Faktor3&lt;0,IF(X283-Faktor4&lt;0,IF(X283-Faktor5&lt;0,IF(X283-Faktor6&lt;0,IF(X283-Faktor7&lt;0,IF(X283-Faktor8&lt;0,IF(X283-Faktor9&lt;0,IF(X283-Faktor10&lt;0,Sieger,X283-Faktor10),X283-Faktor9),X283-Faktor8),X283-Faktor7),X283-Faktor6),X283-Faktor5),X283-Faktor4),X283-Faktor3),X283-Faktor2),X283-Faktor1)</f>
        <v>#NUM!</v>
      </c>
      <c r="AE283" t="str">
        <f>IFERROR(VLOOKUP(1000,$A283:Z283,26,FALSE),"")</f>
        <v/>
      </c>
      <c r="AK283" t="str">
        <f>IFERROR(VLOOKUP(1000,$B283:AF283,31,FALSE),"")</f>
        <v/>
      </c>
      <c r="AQ283" t="str">
        <f t="shared" si="387"/>
        <v/>
      </c>
      <c r="AW283" t="str">
        <f t="shared" si="388"/>
        <v/>
      </c>
      <c r="AX283" t="str">
        <f t="shared" si="389"/>
        <v/>
      </c>
      <c r="BC283" t="str">
        <f t="shared" si="390"/>
        <v/>
      </c>
      <c r="BI283" t="str">
        <f t="shared" si="391"/>
        <v/>
      </c>
      <c r="BO283" t="str">
        <f t="shared" si="392"/>
        <v/>
      </c>
      <c r="BU283" t="str">
        <f t="shared" si="393"/>
        <v/>
      </c>
      <c r="CA283" t="str">
        <f t="shared" si="394"/>
        <v/>
      </c>
    </row>
    <row r="284" spans="13:79" x14ac:dyDescent="0.3">
      <c r="M284" s="60" t="str">
        <f t="shared" si="395"/>
        <v/>
      </c>
      <c r="N284" s="60" t="str">
        <f t="shared" si="396"/>
        <v/>
      </c>
      <c r="O284" s="60" t="str">
        <f t="shared" si="397"/>
        <v/>
      </c>
      <c r="P284" s="60" t="str">
        <f t="shared" si="398"/>
        <v/>
      </c>
      <c r="Q284" s="60" t="str">
        <f t="shared" si="399"/>
        <v/>
      </c>
      <c r="R284" s="60" t="str">
        <f t="shared" si="400"/>
        <v/>
      </c>
      <c r="S284" s="60" t="str">
        <f t="shared" si="401"/>
        <v/>
      </c>
      <c r="T284" s="60" t="str">
        <f t="shared" si="402"/>
        <v/>
      </c>
      <c r="U284" s="60" t="str">
        <f t="shared" si="403"/>
        <v/>
      </c>
      <c r="V284" s="60" t="str">
        <f t="shared" si="404"/>
        <v/>
      </c>
      <c r="X284" s="21" t="e">
        <f t="shared" si="405"/>
        <v>#NUM!</v>
      </c>
      <c r="Y284" t="e">
        <f>IF(X284-Faktor1&lt;0,IF(X284-Faktor2&lt;0,IF(X284-Faktor3&lt;0,IF(X284-Faktor4&lt;0,IF(X284-Faktor5&lt;0,IF(X284-Faktor6&lt;0,IF(X284-Faktor7&lt;0,IF(X284-Faktor8&lt;0,IF(X284-Faktor9&lt;0,IF(X284-Faktor10&lt;0,Sieger,X284-Faktor10),X284-Faktor9),X284-Faktor8),X284-Faktor7),X284-Faktor6),X284-Faktor5),X284-Faktor4),X284-Faktor3),X284-Faktor2),X284-Faktor1)</f>
        <v>#NUM!</v>
      </c>
      <c r="AE284" t="str">
        <f>IFERROR(VLOOKUP(1000,$A284:Z284,26,FALSE),"")</f>
        <v/>
      </c>
      <c r="AK284" t="str">
        <f>IFERROR(VLOOKUP(1000,$B284:AF284,31,FALSE),"")</f>
        <v/>
      </c>
      <c r="AQ284" t="str">
        <f t="shared" si="387"/>
        <v/>
      </c>
      <c r="AW284" t="str">
        <f t="shared" si="388"/>
        <v/>
      </c>
      <c r="AX284" t="str">
        <f t="shared" si="389"/>
        <v/>
      </c>
      <c r="BC284" t="str">
        <f t="shared" si="390"/>
        <v/>
      </c>
      <c r="BI284" t="str">
        <f t="shared" si="391"/>
        <v/>
      </c>
      <c r="BO284" t="str">
        <f t="shared" si="392"/>
        <v/>
      </c>
      <c r="BU284" t="str">
        <f t="shared" si="393"/>
        <v/>
      </c>
      <c r="CA284" t="str">
        <f t="shared" si="394"/>
        <v/>
      </c>
    </row>
    <row r="285" spans="13:79" x14ac:dyDescent="0.3">
      <c r="M285" s="60" t="str">
        <f t="shared" si="395"/>
        <v/>
      </c>
      <c r="N285" s="60" t="str">
        <f t="shared" si="396"/>
        <v/>
      </c>
      <c r="O285" s="60" t="str">
        <f t="shared" si="397"/>
        <v/>
      </c>
      <c r="P285" s="60" t="str">
        <f t="shared" si="398"/>
        <v/>
      </c>
      <c r="Q285" s="60" t="str">
        <f t="shared" si="399"/>
        <v/>
      </c>
      <c r="R285" s="60" t="str">
        <f t="shared" si="400"/>
        <v/>
      </c>
      <c r="S285" s="60" t="str">
        <f t="shared" si="401"/>
        <v/>
      </c>
      <c r="T285" s="60" t="str">
        <f t="shared" si="402"/>
        <v/>
      </c>
      <c r="U285" s="60" t="str">
        <f t="shared" si="403"/>
        <v/>
      </c>
      <c r="V285" s="60" t="str">
        <f t="shared" si="404"/>
        <v/>
      </c>
      <c r="X285" s="21" t="e">
        <f t="shared" si="405"/>
        <v>#NUM!</v>
      </c>
      <c r="Y285" t="e">
        <f>IF(X285-Faktor1&lt;0,IF(X285-Faktor2&lt;0,IF(X285-Faktor3&lt;0,IF(X285-Faktor4&lt;0,IF(X285-Faktor5&lt;0,IF(X285-Faktor6&lt;0,IF(X285-Faktor7&lt;0,IF(X285-Faktor8&lt;0,IF(X285-Faktor9&lt;0,IF(X285-Faktor10&lt;0,Sieger,X285-Faktor10),X285-Faktor9),X285-Faktor8),X285-Faktor7),X285-Faktor6),X285-Faktor5),X285-Faktor4),X285-Faktor3),X285-Faktor2),X285-Faktor1)</f>
        <v>#NUM!</v>
      </c>
      <c r="AE285" t="str">
        <f>IFERROR(VLOOKUP(1000,$A285:Z285,26,FALSE),"")</f>
        <v/>
      </c>
      <c r="AK285" t="str">
        <f>IFERROR(VLOOKUP(1000,$B285:AF285,31,FALSE),"")</f>
        <v/>
      </c>
      <c r="AQ285" t="str">
        <f t="shared" si="387"/>
        <v/>
      </c>
      <c r="AW285" t="str">
        <f t="shared" si="388"/>
        <v/>
      </c>
      <c r="AX285" t="str">
        <f t="shared" si="389"/>
        <v/>
      </c>
      <c r="BC285" t="str">
        <f t="shared" si="390"/>
        <v/>
      </c>
      <c r="BI285" t="str">
        <f t="shared" si="391"/>
        <v/>
      </c>
      <c r="BO285" t="str">
        <f t="shared" si="392"/>
        <v/>
      </c>
      <c r="BU285" t="str">
        <f t="shared" si="393"/>
        <v/>
      </c>
      <c r="CA285" t="str">
        <f t="shared" si="394"/>
        <v/>
      </c>
    </row>
    <row r="286" spans="13:79" x14ac:dyDescent="0.3">
      <c r="M286" s="60" t="str">
        <f t="shared" si="395"/>
        <v/>
      </c>
      <c r="N286" s="60" t="str">
        <f t="shared" si="396"/>
        <v/>
      </c>
      <c r="O286" s="60" t="str">
        <f t="shared" si="397"/>
        <v/>
      </c>
      <c r="P286" s="60" t="str">
        <f t="shared" si="398"/>
        <v/>
      </c>
      <c r="Q286" s="60" t="str">
        <f t="shared" si="399"/>
        <v/>
      </c>
      <c r="R286" s="60" t="str">
        <f t="shared" si="400"/>
        <v/>
      </c>
      <c r="S286" s="60" t="str">
        <f t="shared" si="401"/>
        <v/>
      </c>
      <c r="T286" s="60" t="str">
        <f t="shared" si="402"/>
        <v/>
      </c>
      <c r="U286" s="60" t="str">
        <f t="shared" si="403"/>
        <v/>
      </c>
      <c r="V286" s="60" t="str">
        <f t="shared" si="404"/>
        <v/>
      </c>
      <c r="X286" s="21" t="e">
        <f t="shared" si="405"/>
        <v>#NUM!</v>
      </c>
      <c r="Y286" t="e">
        <f>IF(X286-Faktor1&lt;0,IF(X286-Faktor2&lt;0,IF(X286-Faktor3&lt;0,IF(X286-Faktor4&lt;0,IF(X286-Faktor5&lt;0,IF(X286-Faktor6&lt;0,IF(X286-Faktor7&lt;0,IF(X286-Faktor8&lt;0,IF(X286-Faktor9&lt;0,IF(X286-Faktor10&lt;0,Sieger,X286-Faktor10),X286-Faktor9),X286-Faktor8),X286-Faktor7),X286-Faktor6),X286-Faktor5),X286-Faktor4),X286-Faktor3),X286-Faktor2),X286-Faktor1)</f>
        <v>#NUM!</v>
      </c>
      <c r="AE286" t="str">
        <f>IFERROR(VLOOKUP(1000,$A286:Z286,26,FALSE),"")</f>
        <v/>
      </c>
      <c r="AK286" t="str">
        <f>IFERROR(VLOOKUP(1000,$B286:AF286,31,FALSE),"")</f>
        <v/>
      </c>
      <c r="AQ286" t="str">
        <f t="shared" si="387"/>
        <v/>
      </c>
      <c r="AW286" t="str">
        <f t="shared" si="388"/>
        <v/>
      </c>
      <c r="AX286" t="str">
        <f t="shared" si="389"/>
        <v/>
      </c>
      <c r="BC286" t="str">
        <f t="shared" si="390"/>
        <v/>
      </c>
      <c r="BI286" t="str">
        <f t="shared" si="391"/>
        <v/>
      </c>
      <c r="BO286" t="str">
        <f t="shared" si="392"/>
        <v/>
      </c>
      <c r="BU286" t="str">
        <f t="shared" si="393"/>
        <v/>
      </c>
      <c r="CA286" t="str">
        <f t="shared" si="394"/>
        <v/>
      </c>
    </row>
    <row r="287" spans="13:79" x14ac:dyDescent="0.3">
      <c r="M287" s="60" t="str">
        <f t="shared" si="395"/>
        <v/>
      </c>
      <c r="N287" s="60" t="str">
        <f t="shared" si="396"/>
        <v/>
      </c>
      <c r="O287" s="60" t="str">
        <f t="shared" si="397"/>
        <v/>
      </c>
      <c r="P287" s="60" t="str">
        <f t="shared" si="398"/>
        <v/>
      </c>
      <c r="Q287" s="60" t="str">
        <f t="shared" si="399"/>
        <v/>
      </c>
      <c r="R287" s="60" t="str">
        <f t="shared" si="400"/>
        <v/>
      </c>
      <c r="S287" s="60" t="str">
        <f t="shared" si="401"/>
        <v/>
      </c>
      <c r="T287" s="60" t="str">
        <f t="shared" si="402"/>
        <v/>
      </c>
      <c r="U287" s="60" t="str">
        <f t="shared" si="403"/>
        <v/>
      </c>
      <c r="V287" s="60" t="str">
        <f t="shared" si="404"/>
        <v/>
      </c>
      <c r="X287" s="21" t="e">
        <f t="shared" si="405"/>
        <v>#NUM!</v>
      </c>
      <c r="Y287" t="e">
        <f>IF(X287-Faktor1&lt;0,IF(X287-Faktor2&lt;0,IF(X287-Faktor3&lt;0,IF(X287-Faktor4&lt;0,IF(X287-Faktor5&lt;0,IF(X287-Faktor6&lt;0,IF(X287-Faktor7&lt;0,IF(X287-Faktor8&lt;0,IF(X287-Faktor9&lt;0,IF(X287-Faktor10&lt;0,Sieger,X287-Faktor10),X287-Faktor9),X287-Faktor8),X287-Faktor7),X287-Faktor6),X287-Faktor5),X287-Faktor4),X287-Faktor3),X287-Faktor2),X287-Faktor1)</f>
        <v>#NUM!</v>
      </c>
      <c r="AE287" t="str">
        <f>IFERROR(VLOOKUP(1000,$A287:Z287,26,FALSE),"")</f>
        <v/>
      </c>
      <c r="AK287" t="str">
        <f>IFERROR(VLOOKUP(1000,$B287:AF287,31,FALSE),"")</f>
        <v/>
      </c>
      <c r="AQ287" t="str">
        <f t="shared" si="387"/>
        <v/>
      </c>
      <c r="AW287" t="str">
        <f t="shared" si="388"/>
        <v/>
      </c>
      <c r="AX287" t="str">
        <f t="shared" si="389"/>
        <v/>
      </c>
      <c r="BC287" t="str">
        <f t="shared" si="390"/>
        <v/>
      </c>
      <c r="BI287" t="str">
        <f t="shared" si="391"/>
        <v/>
      </c>
      <c r="BO287" t="str">
        <f t="shared" si="392"/>
        <v/>
      </c>
      <c r="BU287" t="str">
        <f t="shared" si="393"/>
        <v/>
      </c>
      <c r="CA287" t="str">
        <f t="shared" si="394"/>
        <v/>
      </c>
    </row>
    <row r="288" spans="13:79" x14ac:dyDescent="0.3">
      <c r="M288" s="60" t="str">
        <f t="shared" si="395"/>
        <v/>
      </c>
      <c r="N288" s="60" t="str">
        <f t="shared" si="396"/>
        <v/>
      </c>
      <c r="O288" s="60" t="str">
        <f t="shared" si="397"/>
        <v/>
      </c>
      <c r="P288" s="60" t="str">
        <f t="shared" si="398"/>
        <v/>
      </c>
      <c r="Q288" s="60" t="str">
        <f t="shared" si="399"/>
        <v/>
      </c>
      <c r="R288" s="60" t="str">
        <f t="shared" si="400"/>
        <v/>
      </c>
      <c r="S288" s="60" t="str">
        <f t="shared" si="401"/>
        <v/>
      </c>
      <c r="T288" s="60" t="str">
        <f t="shared" si="402"/>
        <v/>
      </c>
      <c r="U288" s="60" t="str">
        <f t="shared" si="403"/>
        <v/>
      </c>
      <c r="V288" s="60" t="str">
        <f t="shared" si="404"/>
        <v/>
      </c>
      <c r="X288" s="21" t="e">
        <f t="shared" si="405"/>
        <v>#NUM!</v>
      </c>
      <c r="Y288" t="e">
        <f>IF(X288-Faktor1&lt;0,IF(X288-Faktor2&lt;0,IF(X288-Faktor3&lt;0,IF(X288-Faktor4&lt;0,IF(X288-Faktor5&lt;0,IF(X288-Faktor6&lt;0,IF(X288-Faktor7&lt;0,IF(X288-Faktor8&lt;0,IF(X288-Faktor9&lt;0,IF(X288-Faktor10&lt;0,Sieger,X288-Faktor10),X288-Faktor9),X288-Faktor8),X288-Faktor7),X288-Faktor6),X288-Faktor5),X288-Faktor4),X288-Faktor3),X288-Faktor2),X288-Faktor1)</f>
        <v>#NUM!</v>
      </c>
      <c r="AE288" t="str">
        <f>IFERROR(VLOOKUP(1000,$A288:Z288,26,FALSE),"")</f>
        <v/>
      </c>
      <c r="AK288" t="str">
        <f>IFERROR(VLOOKUP(1000,$B288:AF288,31,FALSE),"")</f>
        <v/>
      </c>
      <c r="AQ288" t="str">
        <f t="shared" si="387"/>
        <v/>
      </c>
      <c r="AW288" t="str">
        <f t="shared" si="388"/>
        <v/>
      </c>
      <c r="AX288" t="str">
        <f t="shared" si="389"/>
        <v/>
      </c>
      <c r="BC288" t="str">
        <f t="shared" si="390"/>
        <v/>
      </c>
      <c r="BI288" t="str">
        <f t="shared" si="391"/>
        <v/>
      </c>
      <c r="BO288" t="str">
        <f t="shared" si="392"/>
        <v/>
      </c>
      <c r="BU288" t="str">
        <f t="shared" si="393"/>
        <v/>
      </c>
      <c r="CA288" t="str">
        <f t="shared" si="394"/>
        <v/>
      </c>
    </row>
    <row r="289" spans="13:79" x14ac:dyDescent="0.3">
      <c r="M289" s="60" t="str">
        <f t="shared" si="395"/>
        <v/>
      </c>
      <c r="N289" s="60" t="str">
        <f t="shared" si="396"/>
        <v/>
      </c>
      <c r="O289" s="60" t="str">
        <f t="shared" si="397"/>
        <v/>
      </c>
      <c r="P289" s="60" t="str">
        <f t="shared" si="398"/>
        <v/>
      </c>
      <c r="Q289" s="60" t="str">
        <f t="shared" si="399"/>
        <v/>
      </c>
      <c r="R289" s="60" t="str">
        <f t="shared" si="400"/>
        <v/>
      </c>
      <c r="S289" s="60" t="str">
        <f t="shared" si="401"/>
        <v/>
      </c>
      <c r="T289" s="60" t="str">
        <f t="shared" si="402"/>
        <v/>
      </c>
      <c r="U289" s="60" t="str">
        <f t="shared" si="403"/>
        <v/>
      </c>
      <c r="V289" s="60" t="str">
        <f t="shared" si="404"/>
        <v/>
      </c>
      <c r="X289" s="21" t="e">
        <f t="shared" si="405"/>
        <v>#NUM!</v>
      </c>
      <c r="Y289" t="e">
        <f>IF(X289-Faktor1&lt;0,IF(X289-Faktor2&lt;0,IF(X289-Faktor3&lt;0,IF(X289-Faktor4&lt;0,IF(X289-Faktor5&lt;0,IF(X289-Faktor6&lt;0,IF(X289-Faktor7&lt;0,IF(X289-Faktor8&lt;0,IF(X289-Faktor9&lt;0,IF(X289-Faktor10&lt;0,Sieger,X289-Faktor10),X289-Faktor9),X289-Faktor8),X289-Faktor7),X289-Faktor6),X289-Faktor5),X289-Faktor4),X289-Faktor3),X289-Faktor2),X289-Faktor1)</f>
        <v>#NUM!</v>
      </c>
      <c r="AE289" t="str">
        <f>IFERROR(VLOOKUP(1000,$A289:Z289,26,FALSE),"")</f>
        <v/>
      </c>
      <c r="AK289" t="str">
        <f>IFERROR(VLOOKUP(1000,$B289:AF289,31,FALSE),"")</f>
        <v/>
      </c>
      <c r="AQ289" t="str">
        <f t="shared" si="387"/>
        <v/>
      </c>
      <c r="AW289" t="str">
        <f t="shared" si="388"/>
        <v/>
      </c>
      <c r="AX289" t="str">
        <f t="shared" si="389"/>
        <v/>
      </c>
      <c r="BC289" t="str">
        <f t="shared" si="390"/>
        <v/>
      </c>
      <c r="BI289" t="str">
        <f t="shared" si="391"/>
        <v/>
      </c>
      <c r="BO289" t="str">
        <f t="shared" si="392"/>
        <v/>
      </c>
      <c r="BU289" t="str">
        <f t="shared" si="393"/>
        <v/>
      </c>
      <c r="CA289" t="str">
        <f t="shared" si="394"/>
        <v/>
      </c>
    </row>
    <row r="290" spans="13:79" x14ac:dyDescent="0.3">
      <c r="M290" s="60" t="str">
        <f t="shared" si="395"/>
        <v/>
      </c>
      <c r="N290" s="60" t="str">
        <f t="shared" si="396"/>
        <v/>
      </c>
      <c r="O290" s="60" t="str">
        <f t="shared" si="397"/>
        <v/>
      </c>
      <c r="P290" s="60" t="str">
        <f t="shared" si="398"/>
        <v/>
      </c>
      <c r="Q290" s="60" t="str">
        <f t="shared" si="399"/>
        <v/>
      </c>
      <c r="R290" s="60" t="str">
        <f t="shared" si="400"/>
        <v/>
      </c>
      <c r="S290" s="60" t="str">
        <f t="shared" si="401"/>
        <v/>
      </c>
      <c r="T290" s="60" t="str">
        <f t="shared" si="402"/>
        <v/>
      </c>
      <c r="U290" s="60" t="str">
        <f t="shared" si="403"/>
        <v/>
      </c>
      <c r="V290" s="60" t="str">
        <f t="shared" si="404"/>
        <v/>
      </c>
      <c r="X290" s="21" t="e">
        <f t="shared" si="405"/>
        <v>#NUM!</v>
      </c>
      <c r="Y290" t="e">
        <f>IF(X290-Faktor1&lt;0,IF(X290-Faktor2&lt;0,IF(X290-Faktor3&lt;0,IF(X290-Faktor4&lt;0,IF(X290-Faktor5&lt;0,IF(X290-Faktor6&lt;0,IF(X290-Faktor7&lt;0,IF(X290-Faktor8&lt;0,IF(X290-Faktor9&lt;0,IF(X290-Faktor10&lt;0,Sieger,X290-Faktor10),X290-Faktor9),X290-Faktor8),X290-Faktor7),X290-Faktor6),X290-Faktor5),X290-Faktor4),X290-Faktor3),X290-Faktor2),X290-Faktor1)</f>
        <v>#NUM!</v>
      </c>
      <c r="AE290" t="str">
        <f>IFERROR(VLOOKUP(1000,$A290:Z290,26,FALSE),"")</f>
        <v/>
      </c>
      <c r="AK290" t="str">
        <f>IFERROR(VLOOKUP(1000,$B290:AF290,31,FALSE),"")</f>
        <v/>
      </c>
      <c r="AQ290" t="str">
        <f t="shared" si="387"/>
        <v/>
      </c>
      <c r="AW290" t="str">
        <f t="shared" si="388"/>
        <v/>
      </c>
      <c r="AX290" t="str">
        <f t="shared" si="389"/>
        <v/>
      </c>
      <c r="BC290" t="str">
        <f t="shared" si="390"/>
        <v/>
      </c>
      <c r="BI290" t="str">
        <f t="shared" si="391"/>
        <v/>
      </c>
      <c r="BO290" t="str">
        <f t="shared" si="392"/>
        <v/>
      </c>
      <c r="BU290" t="str">
        <f t="shared" si="393"/>
        <v/>
      </c>
      <c r="CA290" t="str">
        <f t="shared" si="394"/>
        <v/>
      </c>
    </row>
    <row r="291" spans="13:79" x14ac:dyDescent="0.3">
      <c r="M291" s="60" t="str">
        <f t="shared" si="395"/>
        <v/>
      </c>
      <c r="N291" s="60" t="str">
        <f t="shared" si="396"/>
        <v/>
      </c>
      <c r="O291" s="60" t="str">
        <f t="shared" si="397"/>
        <v/>
      </c>
      <c r="P291" s="60" t="str">
        <f t="shared" si="398"/>
        <v/>
      </c>
      <c r="Q291" s="60" t="str">
        <f t="shared" si="399"/>
        <v/>
      </c>
      <c r="R291" s="60" t="str">
        <f t="shared" si="400"/>
        <v/>
      </c>
      <c r="S291" s="60" t="str">
        <f t="shared" si="401"/>
        <v/>
      </c>
      <c r="T291" s="60" t="str">
        <f t="shared" si="402"/>
        <v/>
      </c>
      <c r="U291" s="60" t="str">
        <f t="shared" si="403"/>
        <v/>
      </c>
      <c r="V291" s="60" t="str">
        <f t="shared" si="404"/>
        <v/>
      </c>
      <c r="X291" s="21" t="e">
        <f t="shared" si="405"/>
        <v>#NUM!</v>
      </c>
      <c r="Y291" t="e">
        <f>IF(X291-Faktor1&lt;0,IF(X291-Faktor2&lt;0,IF(X291-Faktor3&lt;0,IF(X291-Faktor4&lt;0,IF(X291-Faktor5&lt;0,IF(X291-Faktor6&lt;0,IF(X291-Faktor7&lt;0,IF(X291-Faktor8&lt;0,IF(X291-Faktor9&lt;0,IF(X291-Faktor10&lt;0,Sieger,X291-Faktor10),X291-Faktor9),X291-Faktor8),X291-Faktor7),X291-Faktor6),X291-Faktor5),X291-Faktor4),X291-Faktor3),X291-Faktor2),X291-Faktor1)</f>
        <v>#NUM!</v>
      </c>
      <c r="AE291" t="str">
        <f>IFERROR(VLOOKUP(1000,$A291:Z291,26,FALSE),"")</f>
        <v/>
      </c>
      <c r="AK291" t="str">
        <f>IFERROR(VLOOKUP(1000,$B291:AF291,31,FALSE),"")</f>
        <v/>
      </c>
      <c r="AQ291" t="str">
        <f t="shared" si="387"/>
        <v/>
      </c>
      <c r="AW291" t="str">
        <f t="shared" si="388"/>
        <v/>
      </c>
      <c r="AX291" t="str">
        <f t="shared" si="389"/>
        <v/>
      </c>
      <c r="BC291" t="str">
        <f t="shared" si="390"/>
        <v/>
      </c>
      <c r="BI291" t="str">
        <f t="shared" si="391"/>
        <v/>
      </c>
      <c r="BO291" t="str">
        <f t="shared" si="392"/>
        <v/>
      </c>
      <c r="BU291" t="str">
        <f t="shared" si="393"/>
        <v/>
      </c>
      <c r="CA291" t="str">
        <f t="shared" si="394"/>
        <v/>
      </c>
    </row>
    <row r="292" spans="13:79" x14ac:dyDescent="0.3">
      <c r="M292" s="60" t="str">
        <f t="shared" si="395"/>
        <v/>
      </c>
      <c r="N292" s="60" t="str">
        <f t="shared" si="396"/>
        <v/>
      </c>
      <c r="O292" s="60" t="str">
        <f t="shared" si="397"/>
        <v/>
      </c>
      <c r="P292" s="60" t="str">
        <f t="shared" si="398"/>
        <v/>
      </c>
      <c r="Q292" s="60" t="str">
        <f t="shared" si="399"/>
        <v/>
      </c>
      <c r="R292" s="60" t="str">
        <f t="shared" si="400"/>
        <v/>
      </c>
      <c r="S292" s="60" t="str">
        <f t="shared" si="401"/>
        <v/>
      </c>
      <c r="T292" s="60" t="str">
        <f t="shared" si="402"/>
        <v/>
      </c>
      <c r="U292" s="60" t="str">
        <f t="shared" si="403"/>
        <v/>
      </c>
      <c r="V292" s="60" t="str">
        <f t="shared" si="404"/>
        <v/>
      </c>
      <c r="X292" s="21" t="e">
        <f t="shared" si="405"/>
        <v>#NUM!</v>
      </c>
      <c r="Y292" t="e">
        <f>IF(X292-Faktor1&lt;0,IF(X292-Faktor2&lt;0,IF(X292-Faktor3&lt;0,IF(X292-Faktor4&lt;0,IF(X292-Faktor5&lt;0,IF(X292-Faktor6&lt;0,IF(X292-Faktor7&lt;0,IF(X292-Faktor8&lt;0,IF(X292-Faktor9&lt;0,IF(X292-Faktor10&lt;0,Sieger,X292-Faktor10),X292-Faktor9),X292-Faktor8),X292-Faktor7),X292-Faktor6),X292-Faktor5),X292-Faktor4),X292-Faktor3),X292-Faktor2),X292-Faktor1)</f>
        <v>#NUM!</v>
      </c>
      <c r="AE292" t="str">
        <f>IFERROR(VLOOKUP(1000,$A292:Z292,26,FALSE),"")</f>
        <v/>
      </c>
      <c r="AK292" t="str">
        <f>IFERROR(VLOOKUP(1000,$B292:AF292,31,FALSE),"")</f>
        <v/>
      </c>
      <c r="AQ292" t="str">
        <f t="shared" si="387"/>
        <v/>
      </c>
      <c r="AW292" t="str">
        <f t="shared" si="388"/>
        <v/>
      </c>
      <c r="AX292" t="str">
        <f t="shared" si="389"/>
        <v/>
      </c>
      <c r="BC292" t="str">
        <f t="shared" si="390"/>
        <v/>
      </c>
      <c r="BI292" t="str">
        <f t="shared" si="391"/>
        <v/>
      </c>
      <c r="BO292" t="str">
        <f t="shared" si="392"/>
        <v/>
      </c>
      <c r="BU292" t="str">
        <f t="shared" si="393"/>
        <v/>
      </c>
      <c r="CA292" t="str">
        <f t="shared" si="394"/>
        <v/>
      </c>
    </row>
    <row r="293" spans="13:79" x14ac:dyDescent="0.3">
      <c r="M293" s="60" t="str">
        <f t="shared" si="395"/>
        <v/>
      </c>
      <c r="N293" s="60" t="str">
        <f t="shared" si="396"/>
        <v/>
      </c>
      <c r="O293" s="60" t="str">
        <f t="shared" si="397"/>
        <v/>
      </c>
      <c r="P293" s="60" t="str">
        <f t="shared" si="398"/>
        <v/>
      </c>
      <c r="Q293" s="60" t="str">
        <f t="shared" si="399"/>
        <v/>
      </c>
      <c r="R293" s="60" t="str">
        <f t="shared" si="400"/>
        <v/>
      </c>
      <c r="S293" s="60" t="str">
        <f t="shared" si="401"/>
        <v/>
      </c>
      <c r="T293" s="60" t="str">
        <f t="shared" si="402"/>
        <v/>
      </c>
      <c r="U293" s="60" t="str">
        <f t="shared" si="403"/>
        <v/>
      </c>
      <c r="V293" s="60" t="str">
        <f t="shared" si="404"/>
        <v/>
      </c>
      <c r="X293" s="21" t="e">
        <f t="shared" si="405"/>
        <v>#NUM!</v>
      </c>
      <c r="Y293" t="e">
        <f>IF(X293-Faktor1&lt;0,IF(X293-Faktor2&lt;0,IF(X293-Faktor3&lt;0,IF(X293-Faktor4&lt;0,IF(X293-Faktor5&lt;0,IF(X293-Faktor6&lt;0,IF(X293-Faktor7&lt;0,IF(X293-Faktor8&lt;0,IF(X293-Faktor9&lt;0,IF(X293-Faktor10&lt;0,Sieger,X293-Faktor10),X293-Faktor9),X293-Faktor8),X293-Faktor7),X293-Faktor6),X293-Faktor5),X293-Faktor4),X293-Faktor3),X293-Faktor2),X293-Faktor1)</f>
        <v>#NUM!</v>
      </c>
      <c r="AE293" t="str">
        <f>IFERROR(VLOOKUP(1000,$A293:Z293,26,FALSE),"")</f>
        <v/>
      </c>
      <c r="AK293" t="str">
        <f>IFERROR(VLOOKUP(1000,$B293:AF293,31,FALSE),"")</f>
        <v/>
      </c>
      <c r="AQ293" t="str">
        <f t="shared" si="387"/>
        <v/>
      </c>
      <c r="AW293" t="str">
        <f t="shared" si="388"/>
        <v/>
      </c>
      <c r="AX293" t="str">
        <f t="shared" si="389"/>
        <v/>
      </c>
      <c r="BC293" t="str">
        <f t="shared" si="390"/>
        <v/>
      </c>
      <c r="BI293" t="str">
        <f t="shared" si="391"/>
        <v/>
      </c>
      <c r="BO293" t="str">
        <f t="shared" si="392"/>
        <v/>
      </c>
      <c r="BU293" t="str">
        <f t="shared" si="393"/>
        <v/>
      </c>
      <c r="CA293" t="str">
        <f t="shared" si="394"/>
        <v/>
      </c>
    </row>
    <row r="294" spans="13:79" x14ac:dyDescent="0.3">
      <c r="M294" s="60" t="str">
        <f t="shared" si="395"/>
        <v/>
      </c>
      <c r="N294" s="60" t="str">
        <f t="shared" si="396"/>
        <v/>
      </c>
      <c r="O294" s="60" t="str">
        <f t="shared" si="397"/>
        <v/>
      </c>
      <c r="P294" s="60" t="str">
        <f t="shared" si="398"/>
        <v/>
      </c>
      <c r="Q294" s="60" t="str">
        <f t="shared" si="399"/>
        <v/>
      </c>
      <c r="R294" s="60" t="str">
        <f t="shared" si="400"/>
        <v/>
      </c>
      <c r="S294" s="60" t="str">
        <f t="shared" si="401"/>
        <v/>
      </c>
      <c r="T294" s="60" t="str">
        <f t="shared" si="402"/>
        <v/>
      </c>
      <c r="U294" s="60" t="str">
        <f t="shared" si="403"/>
        <v/>
      </c>
      <c r="V294" s="60" t="str">
        <f t="shared" si="404"/>
        <v/>
      </c>
      <c r="X294" s="21" t="e">
        <f t="shared" si="405"/>
        <v>#NUM!</v>
      </c>
      <c r="Y294" t="e">
        <f>IF(X294-Faktor1&lt;0,IF(X294-Faktor2&lt;0,IF(X294-Faktor3&lt;0,IF(X294-Faktor4&lt;0,IF(X294-Faktor5&lt;0,IF(X294-Faktor6&lt;0,IF(X294-Faktor7&lt;0,IF(X294-Faktor8&lt;0,IF(X294-Faktor9&lt;0,IF(X294-Faktor10&lt;0,Sieger,X294-Faktor10),X294-Faktor9),X294-Faktor8),X294-Faktor7),X294-Faktor6),X294-Faktor5),X294-Faktor4),X294-Faktor3),X294-Faktor2),X294-Faktor1)</f>
        <v>#NUM!</v>
      </c>
      <c r="AE294" t="str">
        <f>IFERROR(VLOOKUP(1000,$A294:Z294,26,FALSE),"")</f>
        <v/>
      </c>
      <c r="AK294" t="str">
        <f>IFERROR(VLOOKUP(1000,$B294:AF294,31,FALSE),"")</f>
        <v/>
      </c>
      <c r="AQ294" t="str">
        <f t="shared" si="387"/>
        <v/>
      </c>
      <c r="AW294" t="str">
        <f t="shared" si="388"/>
        <v/>
      </c>
      <c r="AX294" t="str">
        <f t="shared" si="389"/>
        <v/>
      </c>
      <c r="BC294" t="str">
        <f t="shared" si="390"/>
        <v/>
      </c>
      <c r="BI294" t="str">
        <f t="shared" si="391"/>
        <v/>
      </c>
      <c r="BO294" t="str">
        <f t="shared" si="392"/>
        <v/>
      </c>
      <c r="BU294" t="str">
        <f t="shared" si="393"/>
        <v/>
      </c>
      <c r="CA294" t="str">
        <f t="shared" si="394"/>
        <v/>
      </c>
    </row>
    <row r="295" spans="13:79" x14ac:dyDescent="0.3">
      <c r="M295" s="60" t="str">
        <f t="shared" si="395"/>
        <v/>
      </c>
      <c r="N295" s="60" t="str">
        <f t="shared" si="396"/>
        <v/>
      </c>
      <c r="O295" s="60" t="str">
        <f t="shared" si="397"/>
        <v/>
      </c>
      <c r="P295" s="60" t="str">
        <f t="shared" si="398"/>
        <v/>
      </c>
      <c r="Q295" s="60" t="str">
        <f t="shared" si="399"/>
        <v/>
      </c>
      <c r="R295" s="60" t="str">
        <f t="shared" si="400"/>
        <v/>
      </c>
      <c r="S295" s="60" t="str">
        <f t="shared" si="401"/>
        <v/>
      </c>
      <c r="T295" s="60" t="str">
        <f t="shared" si="402"/>
        <v/>
      </c>
      <c r="U295" s="60" t="str">
        <f t="shared" si="403"/>
        <v/>
      </c>
      <c r="V295" s="60" t="str">
        <f t="shared" si="404"/>
        <v/>
      </c>
      <c r="X295" s="21" t="e">
        <f t="shared" si="405"/>
        <v>#NUM!</v>
      </c>
      <c r="Y295" t="e">
        <f>IF(X295-Faktor1&lt;0,IF(X295-Faktor2&lt;0,IF(X295-Faktor3&lt;0,IF(X295-Faktor4&lt;0,IF(X295-Faktor5&lt;0,IF(X295-Faktor6&lt;0,IF(X295-Faktor7&lt;0,IF(X295-Faktor8&lt;0,IF(X295-Faktor9&lt;0,IF(X295-Faktor10&lt;0,Sieger,X295-Faktor10),X295-Faktor9),X295-Faktor8),X295-Faktor7),X295-Faktor6),X295-Faktor5),X295-Faktor4),X295-Faktor3),X295-Faktor2),X295-Faktor1)</f>
        <v>#NUM!</v>
      </c>
      <c r="AE295" t="str">
        <f>IFERROR(VLOOKUP(1000,$A295:Z295,26,FALSE),"")</f>
        <v/>
      </c>
      <c r="AK295" t="str">
        <f>IFERROR(VLOOKUP(1000,$B295:AF295,31,FALSE),"")</f>
        <v/>
      </c>
      <c r="AQ295" t="str">
        <f t="shared" si="387"/>
        <v/>
      </c>
      <c r="AW295" t="str">
        <f t="shared" si="388"/>
        <v/>
      </c>
      <c r="AX295" t="str">
        <f t="shared" si="389"/>
        <v/>
      </c>
      <c r="BC295" t="str">
        <f t="shared" si="390"/>
        <v/>
      </c>
      <c r="BI295" t="str">
        <f t="shared" si="391"/>
        <v/>
      </c>
      <c r="BO295" t="str">
        <f t="shared" si="392"/>
        <v/>
      </c>
      <c r="BU295" t="str">
        <f t="shared" si="393"/>
        <v/>
      </c>
      <c r="CA295" t="str">
        <f t="shared" si="394"/>
        <v/>
      </c>
    </row>
    <row r="296" spans="13:79" x14ac:dyDescent="0.3">
      <c r="M296" s="60" t="str">
        <f t="shared" si="395"/>
        <v/>
      </c>
      <c r="N296" s="60" t="str">
        <f t="shared" si="396"/>
        <v/>
      </c>
      <c r="O296" s="60" t="str">
        <f t="shared" si="397"/>
        <v/>
      </c>
      <c r="P296" s="60" t="str">
        <f t="shared" si="398"/>
        <v/>
      </c>
      <c r="Q296" s="60" t="str">
        <f t="shared" si="399"/>
        <v/>
      </c>
      <c r="R296" s="60" t="str">
        <f t="shared" si="400"/>
        <v/>
      </c>
      <c r="S296" s="60" t="str">
        <f t="shared" si="401"/>
        <v/>
      </c>
      <c r="T296" s="60" t="str">
        <f t="shared" si="402"/>
        <v/>
      </c>
      <c r="U296" s="60" t="str">
        <f t="shared" si="403"/>
        <v/>
      </c>
      <c r="V296" s="60" t="str">
        <f t="shared" si="404"/>
        <v/>
      </c>
      <c r="X296" s="21" t="e">
        <f t="shared" si="405"/>
        <v>#NUM!</v>
      </c>
      <c r="Y296" t="e">
        <f>IF(X296-Faktor1&lt;0,IF(X296-Faktor2&lt;0,IF(X296-Faktor3&lt;0,IF(X296-Faktor4&lt;0,IF(X296-Faktor5&lt;0,IF(X296-Faktor6&lt;0,IF(X296-Faktor7&lt;0,IF(X296-Faktor8&lt;0,IF(X296-Faktor9&lt;0,IF(X296-Faktor10&lt;0,Sieger,X296-Faktor10),X296-Faktor9),X296-Faktor8),X296-Faktor7),X296-Faktor6),X296-Faktor5),X296-Faktor4),X296-Faktor3),X296-Faktor2),X296-Faktor1)</f>
        <v>#NUM!</v>
      </c>
      <c r="AE296" t="str">
        <f>IFERROR(VLOOKUP(1000,$A296:Z296,26,FALSE),"")</f>
        <v/>
      </c>
      <c r="AK296" t="str">
        <f>IFERROR(VLOOKUP(1000,$B296:AF296,31,FALSE),"")</f>
        <v/>
      </c>
      <c r="AQ296" t="str">
        <f t="shared" si="387"/>
        <v/>
      </c>
      <c r="AW296" t="str">
        <f t="shared" si="388"/>
        <v/>
      </c>
      <c r="AX296" t="str">
        <f t="shared" si="389"/>
        <v/>
      </c>
      <c r="BC296" t="str">
        <f t="shared" si="390"/>
        <v/>
      </c>
      <c r="BI296" t="str">
        <f t="shared" si="391"/>
        <v/>
      </c>
      <c r="BO296" t="str">
        <f t="shared" si="392"/>
        <v/>
      </c>
      <c r="BU296" t="str">
        <f t="shared" si="393"/>
        <v/>
      </c>
      <c r="CA296" t="str">
        <f t="shared" si="394"/>
        <v/>
      </c>
    </row>
    <row r="297" spans="13:79" x14ac:dyDescent="0.3">
      <c r="M297" s="60" t="str">
        <f t="shared" si="395"/>
        <v/>
      </c>
      <c r="N297" s="60" t="str">
        <f t="shared" si="396"/>
        <v/>
      </c>
      <c r="O297" s="60" t="str">
        <f t="shared" si="397"/>
        <v/>
      </c>
      <c r="P297" s="60" t="str">
        <f t="shared" si="398"/>
        <v/>
      </c>
      <c r="Q297" s="60" t="str">
        <f t="shared" si="399"/>
        <v/>
      </c>
      <c r="R297" s="60" t="str">
        <f t="shared" si="400"/>
        <v/>
      </c>
      <c r="S297" s="60" t="str">
        <f t="shared" si="401"/>
        <v/>
      </c>
      <c r="T297" s="60" t="str">
        <f t="shared" si="402"/>
        <v/>
      </c>
      <c r="U297" s="60" t="str">
        <f t="shared" si="403"/>
        <v/>
      </c>
      <c r="V297" s="60" t="str">
        <f t="shared" si="404"/>
        <v/>
      </c>
      <c r="X297" s="21" t="e">
        <f t="shared" si="405"/>
        <v>#NUM!</v>
      </c>
      <c r="Y297" t="e">
        <f>IF(X297-Faktor1&lt;0,IF(X297-Faktor2&lt;0,IF(X297-Faktor3&lt;0,IF(X297-Faktor4&lt;0,IF(X297-Faktor5&lt;0,IF(X297-Faktor6&lt;0,IF(X297-Faktor7&lt;0,IF(X297-Faktor8&lt;0,IF(X297-Faktor9&lt;0,IF(X297-Faktor10&lt;0,Sieger,X297-Faktor10),X297-Faktor9),X297-Faktor8),X297-Faktor7),X297-Faktor6),X297-Faktor5),X297-Faktor4),X297-Faktor3),X297-Faktor2),X297-Faktor1)</f>
        <v>#NUM!</v>
      </c>
      <c r="AE297" t="str">
        <f>IFERROR(VLOOKUP(1000,$A297:Z297,26,FALSE),"")</f>
        <v/>
      </c>
      <c r="AK297" t="str">
        <f>IFERROR(VLOOKUP(1000,$B297:AF297,31,FALSE),"")</f>
        <v/>
      </c>
      <c r="AQ297" t="str">
        <f t="shared" si="387"/>
        <v/>
      </c>
      <c r="AW297" t="str">
        <f t="shared" si="388"/>
        <v/>
      </c>
      <c r="AX297" t="str">
        <f t="shared" si="389"/>
        <v/>
      </c>
      <c r="BC297" t="str">
        <f t="shared" si="390"/>
        <v/>
      </c>
      <c r="BI297" t="str">
        <f t="shared" si="391"/>
        <v/>
      </c>
      <c r="BO297" t="str">
        <f t="shared" si="392"/>
        <v/>
      </c>
      <c r="BU297" t="str">
        <f t="shared" si="393"/>
        <v/>
      </c>
      <c r="CA297" t="str">
        <f t="shared" si="394"/>
        <v/>
      </c>
    </row>
    <row r="298" spans="13:79" x14ac:dyDescent="0.3">
      <c r="M298" s="60" t="str">
        <f t="shared" si="395"/>
        <v/>
      </c>
      <c r="N298" s="60" t="str">
        <f t="shared" si="396"/>
        <v/>
      </c>
      <c r="O298" s="60" t="str">
        <f t="shared" si="397"/>
        <v/>
      </c>
      <c r="P298" s="60" t="str">
        <f t="shared" si="398"/>
        <v/>
      </c>
      <c r="Q298" s="60" t="str">
        <f t="shared" si="399"/>
        <v/>
      </c>
      <c r="R298" s="60" t="str">
        <f t="shared" si="400"/>
        <v/>
      </c>
      <c r="S298" s="60" t="str">
        <f t="shared" si="401"/>
        <v/>
      </c>
      <c r="T298" s="60" t="str">
        <f t="shared" si="402"/>
        <v/>
      </c>
      <c r="U298" s="60" t="str">
        <f t="shared" si="403"/>
        <v/>
      </c>
      <c r="V298" s="60" t="str">
        <f t="shared" si="404"/>
        <v/>
      </c>
      <c r="X298" s="21" t="e">
        <f t="shared" si="405"/>
        <v>#NUM!</v>
      </c>
      <c r="Y298" t="e">
        <f>IF(X298-Faktor1&lt;0,IF(X298-Faktor2&lt;0,IF(X298-Faktor3&lt;0,IF(X298-Faktor4&lt;0,IF(X298-Faktor5&lt;0,IF(X298-Faktor6&lt;0,IF(X298-Faktor7&lt;0,IF(X298-Faktor8&lt;0,IF(X298-Faktor9&lt;0,IF(X298-Faktor10&lt;0,Sieger,X298-Faktor10),X298-Faktor9),X298-Faktor8),X298-Faktor7),X298-Faktor6),X298-Faktor5),X298-Faktor4),X298-Faktor3),X298-Faktor2),X298-Faktor1)</f>
        <v>#NUM!</v>
      </c>
      <c r="AE298" t="str">
        <f>IFERROR(VLOOKUP(1000,$A298:Z298,26,FALSE),"")</f>
        <v/>
      </c>
      <c r="AK298" t="str">
        <f>IFERROR(VLOOKUP(1000,$B298:AF298,31,FALSE),"")</f>
        <v/>
      </c>
      <c r="AQ298" t="str">
        <f t="shared" si="387"/>
        <v/>
      </c>
      <c r="AW298" t="str">
        <f t="shared" si="388"/>
        <v/>
      </c>
      <c r="AX298" t="str">
        <f t="shared" si="389"/>
        <v/>
      </c>
      <c r="BC298" t="str">
        <f t="shared" si="390"/>
        <v/>
      </c>
      <c r="BI298" t="str">
        <f t="shared" si="391"/>
        <v/>
      </c>
      <c r="BO298" t="str">
        <f t="shared" si="392"/>
        <v/>
      </c>
      <c r="BU298" t="str">
        <f t="shared" si="393"/>
        <v/>
      </c>
      <c r="CA298" t="str">
        <f t="shared" si="394"/>
        <v/>
      </c>
    </row>
    <row r="299" spans="13:79" x14ac:dyDescent="0.3">
      <c r="M299" s="60" t="str">
        <f t="shared" si="395"/>
        <v/>
      </c>
      <c r="N299" s="60" t="str">
        <f t="shared" si="396"/>
        <v/>
      </c>
      <c r="O299" s="60" t="str">
        <f t="shared" si="397"/>
        <v/>
      </c>
      <c r="P299" s="60" t="str">
        <f t="shared" si="398"/>
        <v/>
      </c>
      <c r="Q299" s="60" t="str">
        <f t="shared" si="399"/>
        <v/>
      </c>
      <c r="R299" s="60" t="str">
        <f t="shared" si="400"/>
        <v/>
      </c>
      <c r="S299" s="60" t="str">
        <f t="shared" si="401"/>
        <v/>
      </c>
      <c r="T299" s="60" t="str">
        <f t="shared" si="402"/>
        <v/>
      </c>
      <c r="U299" s="60" t="str">
        <f t="shared" si="403"/>
        <v/>
      </c>
      <c r="V299" s="60" t="str">
        <f t="shared" si="404"/>
        <v/>
      </c>
      <c r="X299" s="21" t="e">
        <f t="shared" si="405"/>
        <v>#NUM!</v>
      </c>
      <c r="Y299" t="e">
        <f>IF(X299-Faktor1&lt;0,IF(X299-Faktor2&lt;0,IF(X299-Faktor3&lt;0,IF(X299-Faktor4&lt;0,IF(X299-Faktor5&lt;0,IF(X299-Faktor6&lt;0,IF(X299-Faktor7&lt;0,IF(X299-Faktor8&lt;0,IF(X299-Faktor9&lt;0,IF(X299-Faktor10&lt;0,Sieger,X299-Faktor10),X299-Faktor9),X299-Faktor8),X299-Faktor7),X299-Faktor6),X299-Faktor5),X299-Faktor4),X299-Faktor3),X299-Faktor2),X299-Faktor1)</f>
        <v>#NUM!</v>
      </c>
      <c r="AE299" t="str">
        <f>IFERROR(VLOOKUP(1000,$A299:Z299,26,FALSE),"")</f>
        <v/>
      </c>
      <c r="AK299" t="str">
        <f>IFERROR(VLOOKUP(1000,$B299:AF299,31,FALSE),"")</f>
        <v/>
      </c>
      <c r="AQ299" t="str">
        <f t="shared" si="387"/>
        <v/>
      </c>
      <c r="AW299" t="str">
        <f t="shared" si="388"/>
        <v/>
      </c>
      <c r="AX299" t="str">
        <f t="shared" si="389"/>
        <v/>
      </c>
      <c r="BC299" t="str">
        <f t="shared" si="390"/>
        <v/>
      </c>
      <c r="BI299" t="str">
        <f t="shared" si="391"/>
        <v/>
      </c>
      <c r="BO299" t="str">
        <f t="shared" si="392"/>
        <v/>
      </c>
      <c r="BU299" t="str">
        <f t="shared" si="393"/>
        <v/>
      </c>
      <c r="CA299" t="str">
        <f t="shared" si="394"/>
        <v/>
      </c>
    </row>
    <row r="300" spans="13:79" x14ac:dyDescent="0.3">
      <c r="M300" s="60" t="str">
        <f t="shared" si="395"/>
        <v/>
      </c>
      <c r="N300" s="60" t="str">
        <f t="shared" si="396"/>
        <v/>
      </c>
      <c r="O300" s="60" t="str">
        <f t="shared" si="397"/>
        <v/>
      </c>
      <c r="P300" s="60" t="str">
        <f t="shared" si="398"/>
        <v/>
      </c>
      <c r="Q300" s="60" t="str">
        <f t="shared" si="399"/>
        <v/>
      </c>
      <c r="R300" s="60" t="str">
        <f t="shared" si="400"/>
        <v/>
      </c>
      <c r="S300" s="60" t="str">
        <f t="shared" si="401"/>
        <v/>
      </c>
      <c r="T300" s="60" t="str">
        <f t="shared" si="402"/>
        <v/>
      </c>
      <c r="U300" s="60" t="str">
        <f t="shared" si="403"/>
        <v/>
      </c>
      <c r="V300" s="60" t="str">
        <f t="shared" si="404"/>
        <v/>
      </c>
      <c r="X300" s="21" t="e">
        <f t="shared" si="405"/>
        <v>#NUM!</v>
      </c>
      <c r="Y300" t="e">
        <f>IF(X300-Faktor1&lt;0,IF(X300-Faktor2&lt;0,IF(X300-Faktor3&lt;0,IF(X300-Faktor4&lt;0,IF(X300-Faktor5&lt;0,IF(X300-Faktor6&lt;0,IF(X300-Faktor7&lt;0,IF(X300-Faktor8&lt;0,IF(X300-Faktor9&lt;0,IF(X300-Faktor10&lt;0,Sieger,X300-Faktor10),X300-Faktor9),X300-Faktor8),X300-Faktor7),X300-Faktor6),X300-Faktor5),X300-Faktor4),X300-Faktor3),X300-Faktor2),X300-Faktor1)</f>
        <v>#NUM!</v>
      </c>
      <c r="AE300" t="str">
        <f>IFERROR(VLOOKUP(1000,$A300:Z300,26,FALSE),"")</f>
        <v/>
      </c>
      <c r="AK300" t="str">
        <f>IFERROR(VLOOKUP(1000,$B300:AF300,31,FALSE),"")</f>
        <v/>
      </c>
      <c r="AQ300" t="str">
        <f t="shared" si="387"/>
        <v/>
      </c>
      <c r="AW300" t="str">
        <f t="shared" si="388"/>
        <v/>
      </c>
      <c r="AX300" t="str">
        <f t="shared" si="389"/>
        <v/>
      </c>
      <c r="BC300" t="str">
        <f t="shared" si="390"/>
        <v/>
      </c>
      <c r="BI300" t="str">
        <f t="shared" si="391"/>
        <v/>
      </c>
      <c r="BO300" t="str">
        <f t="shared" si="392"/>
        <v/>
      </c>
      <c r="BU300" t="str">
        <f t="shared" si="393"/>
        <v/>
      </c>
      <c r="CA300" t="str">
        <f t="shared" si="394"/>
        <v/>
      </c>
    </row>
    <row r="301" spans="13:79" x14ac:dyDescent="0.3">
      <c r="M301" s="60" t="str">
        <f t="shared" ref="M301:M332" si="406">IFERROR(M100+Faktor1,"")</f>
        <v/>
      </c>
      <c r="N301" s="60" t="str">
        <f t="shared" ref="N301:N332" si="407">IFERROR(N100+Faktor2,"")</f>
        <v/>
      </c>
      <c r="O301" s="60" t="str">
        <f t="shared" ref="O301:O332" si="408">IFERROR(O100+Faktor3,"")</f>
        <v/>
      </c>
      <c r="P301" s="60" t="str">
        <f t="shared" ref="P301:P332" si="409">IFERROR(P100+Faktor4,"")</f>
        <v/>
      </c>
      <c r="Q301" s="60" t="str">
        <f t="shared" ref="Q301:Q332" si="410">IFERROR(Q100+Faktor5,"")</f>
        <v/>
      </c>
      <c r="R301" s="60" t="str">
        <f t="shared" ref="R301:R332" si="411">IFERROR(R100+Faktor6,"")</f>
        <v/>
      </c>
      <c r="S301" s="60" t="str">
        <f t="shared" ref="S301:S332" si="412">IFERROR(S100+Faktor7,"")</f>
        <v/>
      </c>
      <c r="T301" s="60" t="str">
        <f t="shared" ref="T301:T332" si="413">IFERROR(T100+Faktor8,"")</f>
        <v/>
      </c>
      <c r="U301" s="60" t="str">
        <f t="shared" ref="U301:U332" si="414">IFERROR(U100+Faktor9,"")</f>
        <v/>
      </c>
      <c r="V301" s="60" t="str">
        <f t="shared" ref="V301:V332" si="415">IFERROR(V100+Faktor10,"")</f>
        <v/>
      </c>
      <c r="X301" s="21" t="e">
        <f t="shared" ref="X301:X332" si="416">SMALL($M$205:$V$404,ROW(X97))</f>
        <v>#NUM!</v>
      </c>
      <c r="Y301" t="e">
        <f>IF(X301-Faktor1&lt;0,IF(X301-Faktor2&lt;0,IF(X301-Faktor3&lt;0,IF(X301-Faktor4&lt;0,IF(X301-Faktor5&lt;0,IF(X301-Faktor6&lt;0,IF(X301-Faktor7&lt;0,IF(X301-Faktor8&lt;0,IF(X301-Faktor9&lt;0,IF(X301-Faktor10&lt;0,Sieger,X301-Faktor10),X301-Faktor9),X301-Faktor8),X301-Faktor7),X301-Faktor6),X301-Faktor5),X301-Faktor4),X301-Faktor3),X301-Faktor2),X301-Faktor1)</f>
        <v>#NUM!</v>
      </c>
      <c r="AE301" t="str">
        <f>IFERROR(VLOOKUP(1000,$A301:Z301,26,FALSE),"")</f>
        <v/>
      </c>
      <c r="AK301" t="str">
        <f>IFERROR(VLOOKUP(1000,$B301:AF301,31,FALSE),"")</f>
        <v/>
      </c>
      <c r="AQ301" t="str">
        <f t="shared" si="387"/>
        <v/>
      </c>
      <c r="AW301" t="str">
        <f t="shared" si="388"/>
        <v/>
      </c>
      <c r="AX301" t="str">
        <f t="shared" si="389"/>
        <v/>
      </c>
      <c r="BC301" t="str">
        <f t="shared" si="390"/>
        <v/>
      </c>
      <c r="BI301" t="str">
        <f t="shared" si="391"/>
        <v/>
      </c>
      <c r="BO301" t="str">
        <f t="shared" si="392"/>
        <v/>
      </c>
      <c r="BU301" t="str">
        <f t="shared" si="393"/>
        <v/>
      </c>
      <c r="CA301" t="str">
        <f t="shared" si="394"/>
        <v/>
      </c>
    </row>
    <row r="302" spans="13:79" x14ac:dyDescent="0.3">
      <c r="M302" s="60" t="str">
        <f t="shared" si="406"/>
        <v/>
      </c>
      <c r="N302" s="60" t="str">
        <f t="shared" si="407"/>
        <v/>
      </c>
      <c r="O302" s="60" t="str">
        <f t="shared" si="408"/>
        <v/>
      </c>
      <c r="P302" s="60" t="str">
        <f t="shared" si="409"/>
        <v/>
      </c>
      <c r="Q302" s="60" t="str">
        <f t="shared" si="410"/>
        <v/>
      </c>
      <c r="R302" s="60" t="str">
        <f t="shared" si="411"/>
        <v/>
      </c>
      <c r="S302" s="60" t="str">
        <f t="shared" si="412"/>
        <v/>
      </c>
      <c r="T302" s="60" t="str">
        <f t="shared" si="413"/>
        <v/>
      </c>
      <c r="U302" s="60" t="str">
        <f t="shared" si="414"/>
        <v/>
      </c>
      <c r="V302" s="60" t="str">
        <f t="shared" si="415"/>
        <v/>
      </c>
      <c r="X302" s="21" t="e">
        <f t="shared" si="416"/>
        <v>#NUM!</v>
      </c>
      <c r="Y302" t="e">
        <f>IF(X302-Faktor1&lt;0,IF(X302-Faktor2&lt;0,IF(X302-Faktor3&lt;0,IF(X302-Faktor4&lt;0,IF(X302-Faktor5&lt;0,IF(X302-Faktor6&lt;0,IF(X302-Faktor7&lt;0,IF(X302-Faktor8&lt;0,IF(X302-Faktor9&lt;0,IF(X302-Faktor10&lt;0,Sieger,X302-Faktor10),X302-Faktor9),X302-Faktor8),X302-Faktor7),X302-Faktor6),X302-Faktor5),X302-Faktor4),X302-Faktor3),X302-Faktor2),X302-Faktor1)</f>
        <v>#NUM!</v>
      </c>
      <c r="AE302" t="str">
        <f>IFERROR(VLOOKUP(1000,$A302:Z302,26,FALSE),"")</f>
        <v/>
      </c>
      <c r="AK302" t="str">
        <f>IFERROR(VLOOKUP(1000,$B302:AF302,31,FALSE),"")</f>
        <v/>
      </c>
      <c r="AQ302" t="str">
        <f t="shared" si="387"/>
        <v/>
      </c>
      <c r="AW302" t="str">
        <f t="shared" si="388"/>
        <v/>
      </c>
      <c r="AX302" t="str">
        <f t="shared" si="389"/>
        <v/>
      </c>
      <c r="BC302" t="str">
        <f t="shared" si="390"/>
        <v/>
      </c>
      <c r="BI302" t="str">
        <f t="shared" si="391"/>
        <v/>
      </c>
      <c r="BO302" t="str">
        <f t="shared" si="392"/>
        <v/>
      </c>
      <c r="BU302" t="str">
        <f t="shared" si="393"/>
        <v/>
      </c>
      <c r="CA302" t="str">
        <f t="shared" si="394"/>
        <v/>
      </c>
    </row>
    <row r="303" spans="13:79" x14ac:dyDescent="0.3">
      <c r="M303" s="60" t="str">
        <f t="shared" si="406"/>
        <v/>
      </c>
      <c r="N303" s="60" t="str">
        <f t="shared" si="407"/>
        <v/>
      </c>
      <c r="O303" s="60" t="str">
        <f t="shared" si="408"/>
        <v/>
      </c>
      <c r="P303" s="60" t="str">
        <f t="shared" si="409"/>
        <v/>
      </c>
      <c r="Q303" s="60" t="str">
        <f t="shared" si="410"/>
        <v/>
      </c>
      <c r="R303" s="60" t="str">
        <f t="shared" si="411"/>
        <v/>
      </c>
      <c r="S303" s="60" t="str">
        <f t="shared" si="412"/>
        <v/>
      </c>
      <c r="T303" s="60" t="str">
        <f t="shared" si="413"/>
        <v/>
      </c>
      <c r="U303" s="60" t="str">
        <f t="shared" si="414"/>
        <v/>
      </c>
      <c r="V303" s="60" t="str">
        <f t="shared" si="415"/>
        <v/>
      </c>
      <c r="X303" s="21" t="e">
        <f t="shared" si="416"/>
        <v>#NUM!</v>
      </c>
      <c r="Y303" t="e">
        <f>IF(X303-Faktor1&lt;0,IF(X303-Faktor2&lt;0,IF(X303-Faktor3&lt;0,IF(X303-Faktor4&lt;0,IF(X303-Faktor5&lt;0,IF(X303-Faktor6&lt;0,IF(X303-Faktor7&lt;0,IF(X303-Faktor8&lt;0,IF(X303-Faktor9&lt;0,IF(X303-Faktor10&lt;0,Sieger,X303-Faktor10),X303-Faktor9),X303-Faktor8),X303-Faktor7),X303-Faktor6),X303-Faktor5),X303-Faktor4),X303-Faktor3),X303-Faktor2),X303-Faktor1)</f>
        <v>#NUM!</v>
      </c>
      <c r="AE303" t="str">
        <f>IFERROR(VLOOKUP(1000,$A303:Z303,26,FALSE),"")</f>
        <v/>
      </c>
      <c r="AK303" t="str">
        <f>IFERROR(VLOOKUP(1000,$B303:AF303,31,FALSE),"")</f>
        <v/>
      </c>
      <c r="AQ303" t="str">
        <f t="shared" si="387"/>
        <v/>
      </c>
      <c r="AW303" t="str">
        <f t="shared" si="388"/>
        <v/>
      </c>
      <c r="AX303" t="str">
        <f t="shared" si="389"/>
        <v/>
      </c>
      <c r="BC303" t="str">
        <f t="shared" si="390"/>
        <v/>
      </c>
      <c r="BI303" t="str">
        <f t="shared" si="391"/>
        <v/>
      </c>
      <c r="BO303" t="str">
        <f t="shared" si="392"/>
        <v/>
      </c>
      <c r="BU303" t="str">
        <f t="shared" si="393"/>
        <v/>
      </c>
      <c r="CA303" t="str">
        <f t="shared" si="394"/>
        <v/>
      </c>
    </row>
    <row r="304" spans="13:79" x14ac:dyDescent="0.3">
      <c r="M304" s="60" t="str">
        <f t="shared" si="406"/>
        <v/>
      </c>
      <c r="N304" s="60" t="str">
        <f t="shared" si="407"/>
        <v/>
      </c>
      <c r="O304" s="60" t="str">
        <f t="shared" si="408"/>
        <v/>
      </c>
      <c r="P304" s="60" t="str">
        <f t="shared" si="409"/>
        <v/>
      </c>
      <c r="Q304" s="60" t="str">
        <f t="shared" si="410"/>
        <v/>
      </c>
      <c r="R304" s="60" t="str">
        <f t="shared" si="411"/>
        <v/>
      </c>
      <c r="S304" s="60" t="str">
        <f t="shared" si="412"/>
        <v/>
      </c>
      <c r="T304" s="60" t="str">
        <f t="shared" si="413"/>
        <v/>
      </c>
      <c r="U304" s="60" t="str">
        <f t="shared" si="414"/>
        <v/>
      </c>
      <c r="V304" s="60" t="str">
        <f t="shared" si="415"/>
        <v/>
      </c>
      <c r="X304" s="21" t="e">
        <f t="shared" si="416"/>
        <v>#NUM!</v>
      </c>
      <c r="Y304" t="e">
        <f>IF(X304-Faktor1&lt;0,IF(X304-Faktor2&lt;0,IF(X304-Faktor3&lt;0,IF(X304-Faktor4&lt;0,IF(X304-Faktor5&lt;0,IF(X304-Faktor6&lt;0,IF(X304-Faktor7&lt;0,IF(X304-Faktor8&lt;0,IF(X304-Faktor9&lt;0,IF(X304-Faktor10&lt;0,Sieger,X304-Faktor10),X304-Faktor9),X304-Faktor8),X304-Faktor7),X304-Faktor6),X304-Faktor5),X304-Faktor4),X304-Faktor3),X304-Faktor2),X304-Faktor1)</f>
        <v>#NUM!</v>
      </c>
      <c r="AE304" t="str">
        <f>IFERROR(VLOOKUP(1000,$A304:Z304,26,FALSE),"")</f>
        <v/>
      </c>
      <c r="AK304" t="str">
        <f>IFERROR(VLOOKUP(1000,$B304:AF304,31,FALSE),"")</f>
        <v/>
      </c>
      <c r="AQ304" t="str">
        <f t="shared" si="387"/>
        <v/>
      </c>
      <c r="AW304" t="str">
        <f t="shared" si="388"/>
        <v/>
      </c>
      <c r="AX304" t="str">
        <f t="shared" si="389"/>
        <v/>
      </c>
      <c r="BC304" t="str">
        <f t="shared" si="390"/>
        <v/>
      </c>
      <c r="BI304" t="str">
        <f t="shared" si="391"/>
        <v/>
      </c>
      <c r="BO304" t="str">
        <f t="shared" si="392"/>
        <v/>
      </c>
      <c r="BU304" t="str">
        <f t="shared" si="393"/>
        <v/>
      </c>
      <c r="CA304" t="str">
        <f t="shared" si="394"/>
        <v/>
      </c>
    </row>
    <row r="305" spans="13:79" x14ac:dyDescent="0.3">
      <c r="M305" s="60" t="str">
        <f t="shared" si="406"/>
        <v/>
      </c>
      <c r="N305" s="60" t="str">
        <f t="shared" si="407"/>
        <v/>
      </c>
      <c r="O305" s="60" t="str">
        <f t="shared" si="408"/>
        <v/>
      </c>
      <c r="P305" s="60" t="str">
        <f t="shared" si="409"/>
        <v/>
      </c>
      <c r="Q305" s="60" t="str">
        <f t="shared" si="410"/>
        <v/>
      </c>
      <c r="R305" s="60" t="str">
        <f t="shared" si="411"/>
        <v/>
      </c>
      <c r="S305" s="60" t="str">
        <f t="shared" si="412"/>
        <v/>
      </c>
      <c r="T305" s="60" t="str">
        <f t="shared" si="413"/>
        <v/>
      </c>
      <c r="U305" s="60" t="str">
        <f t="shared" si="414"/>
        <v/>
      </c>
      <c r="V305" s="60" t="str">
        <f t="shared" si="415"/>
        <v/>
      </c>
      <c r="X305" s="21" t="e">
        <f t="shared" si="416"/>
        <v>#NUM!</v>
      </c>
      <c r="Y305" t="e">
        <f>IF(X305-Faktor1&lt;0,IF(X305-Faktor2&lt;0,IF(X305-Faktor3&lt;0,IF(X305-Faktor4&lt;0,IF(X305-Faktor5&lt;0,IF(X305-Faktor6&lt;0,IF(X305-Faktor7&lt;0,IF(X305-Faktor8&lt;0,IF(X305-Faktor9&lt;0,IF(X305-Faktor10&lt;0,Sieger,X305-Faktor10),X305-Faktor9),X305-Faktor8),X305-Faktor7),X305-Faktor6),X305-Faktor5),X305-Faktor4),X305-Faktor3),X305-Faktor2),X305-Faktor1)</f>
        <v>#NUM!</v>
      </c>
      <c r="AE305" t="str">
        <f>IFERROR(VLOOKUP(1000,$A305:Z305,26,FALSE),"")</f>
        <v/>
      </c>
      <c r="AK305" t="str">
        <f>IFERROR(VLOOKUP(1000,$B305:AF305,31,FALSE),"")</f>
        <v/>
      </c>
      <c r="AQ305" t="str">
        <f t="shared" si="387"/>
        <v/>
      </c>
      <c r="AW305" t="str">
        <f t="shared" si="388"/>
        <v/>
      </c>
      <c r="AX305" t="str">
        <f t="shared" si="389"/>
        <v/>
      </c>
      <c r="BC305" t="str">
        <f t="shared" si="390"/>
        <v/>
      </c>
      <c r="BI305" t="str">
        <f t="shared" si="391"/>
        <v/>
      </c>
      <c r="BO305" t="str">
        <f t="shared" si="392"/>
        <v/>
      </c>
      <c r="BU305" t="str">
        <f t="shared" si="393"/>
        <v/>
      </c>
      <c r="CA305" t="str">
        <f t="shared" si="394"/>
        <v/>
      </c>
    </row>
    <row r="306" spans="13:79" x14ac:dyDescent="0.3">
      <c r="M306" s="60" t="str">
        <f t="shared" si="406"/>
        <v/>
      </c>
      <c r="N306" s="60" t="str">
        <f t="shared" si="407"/>
        <v/>
      </c>
      <c r="O306" s="60" t="str">
        <f t="shared" si="408"/>
        <v/>
      </c>
      <c r="P306" s="60" t="str">
        <f t="shared" si="409"/>
        <v/>
      </c>
      <c r="Q306" s="60" t="str">
        <f t="shared" si="410"/>
        <v/>
      </c>
      <c r="R306" s="60" t="str">
        <f t="shared" si="411"/>
        <v/>
      </c>
      <c r="S306" s="60" t="str">
        <f t="shared" si="412"/>
        <v/>
      </c>
      <c r="T306" s="60" t="str">
        <f t="shared" si="413"/>
        <v/>
      </c>
      <c r="U306" s="60" t="str">
        <f t="shared" si="414"/>
        <v/>
      </c>
      <c r="V306" s="60" t="str">
        <f t="shared" si="415"/>
        <v/>
      </c>
      <c r="X306" s="21" t="e">
        <f t="shared" si="416"/>
        <v>#NUM!</v>
      </c>
      <c r="Y306" t="e">
        <f>IF(X306-Faktor1&lt;0,IF(X306-Faktor2&lt;0,IF(X306-Faktor3&lt;0,IF(X306-Faktor4&lt;0,IF(X306-Faktor5&lt;0,IF(X306-Faktor6&lt;0,IF(X306-Faktor7&lt;0,IF(X306-Faktor8&lt;0,IF(X306-Faktor9&lt;0,IF(X306-Faktor10&lt;0,Sieger,X306-Faktor10),X306-Faktor9),X306-Faktor8),X306-Faktor7),X306-Faktor6),X306-Faktor5),X306-Faktor4),X306-Faktor3),X306-Faktor2),X306-Faktor1)</f>
        <v>#NUM!</v>
      </c>
      <c r="AE306" t="str">
        <f>IFERROR(VLOOKUP(1000,$A306:Z306,26,FALSE),"")</f>
        <v/>
      </c>
      <c r="AK306" t="str">
        <f>IFERROR(VLOOKUP(1000,$B306:AF306,31,FALSE),"")</f>
        <v/>
      </c>
      <c r="AQ306" t="str">
        <f t="shared" si="387"/>
        <v/>
      </c>
      <c r="AW306" t="str">
        <f t="shared" si="388"/>
        <v/>
      </c>
      <c r="AX306" t="str">
        <f t="shared" si="389"/>
        <v/>
      </c>
      <c r="BC306" t="str">
        <f t="shared" si="390"/>
        <v/>
      </c>
      <c r="BI306" t="str">
        <f t="shared" si="391"/>
        <v/>
      </c>
      <c r="BO306" t="str">
        <f t="shared" si="392"/>
        <v/>
      </c>
      <c r="BU306" t="str">
        <f t="shared" si="393"/>
        <v/>
      </c>
      <c r="CA306" t="str">
        <f t="shared" si="394"/>
        <v/>
      </c>
    </row>
    <row r="307" spans="13:79" x14ac:dyDescent="0.3">
      <c r="M307" s="60" t="str">
        <f t="shared" si="406"/>
        <v/>
      </c>
      <c r="N307" s="60" t="str">
        <f t="shared" si="407"/>
        <v/>
      </c>
      <c r="O307" s="60" t="str">
        <f t="shared" si="408"/>
        <v/>
      </c>
      <c r="P307" s="60" t="str">
        <f t="shared" si="409"/>
        <v/>
      </c>
      <c r="Q307" s="60" t="str">
        <f t="shared" si="410"/>
        <v/>
      </c>
      <c r="R307" s="60" t="str">
        <f t="shared" si="411"/>
        <v/>
      </c>
      <c r="S307" s="60" t="str">
        <f t="shared" si="412"/>
        <v/>
      </c>
      <c r="T307" s="60" t="str">
        <f t="shared" si="413"/>
        <v/>
      </c>
      <c r="U307" s="60" t="str">
        <f t="shared" si="414"/>
        <v/>
      </c>
      <c r="V307" s="60" t="str">
        <f t="shared" si="415"/>
        <v/>
      </c>
      <c r="X307" s="21" t="e">
        <f t="shared" si="416"/>
        <v>#NUM!</v>
      </c>
      <c r="Y307" t="e">
        <f>IF(X307-Faktor1&lt;0,IF(X307-Faktor2&lt;0,IF(X307-Faktor3&lt;0,IF(X307-Faktor4&lt;0,IF(X307-Faktor5&lt;0,IF(X307-Faktor6&lt;0,IF(X307-Faktor7&lt;0,IF(X307-Faktor8&lt;0,IF(X307-Faktor9&lt;0,IF(X307-Faktor10&lt;0,Sieger,X307-Faktor10),X307-Faktor9),X307-Faktor8),X307-Faktor7),X307-Faktor6),X307-Faktor5),X307-Faktor4),X307-Faktor3),X307-Faktor2),X307-Faktor1)</f>
        <v>#NUM!</v>
      </c>
      <c r="AE307" t="str">
        <f>IFERROR(VLOOKUP(1000,$A307:Z307,26,FALSE),"")</f>
        <v/>
      </c>
      <c r="AK307" t="str">
        <f>IFERROR(VLOOKUP(1000,$B307:AF307,31,FALSE),"")</f>
        <v/>
      </c>
      <c r="AQ307" t="str">
        <f t="shared" si="387"/>
        <v/>
      </c>
      <c r="AW307" t="str">
        <f t="shared" si="388"/>
        <v/>
      </c>
      <c r="AX307" t="str">
        <f t="shared" si="389"/>
        <v/>
      </c>
      <c r="BC307" t="str">
        <f t="shared" si="390"/>
        <v/>
      </c>
      <c r="BI307" t="str">
        <f t="shared" si="391"/>
        <v/>
      </c>
      <c r="BO307" t="str">
        <f t="shared" si="392"/>
        <v/>
      </c>
      <c r="BU307" t="str">
        <f t="shared" si="393"/>
        <v/>
      </c>
      <c r="CA307" t="str">
        <f t="shared" si="394"/>
        <v/>
      </c>
    </row>
    <row r="308" spans="13:79" x14ac:dyDescent="0.3">
      <c r="M308" s="60" t="str">
        <f t="shared" si="406"/>
        <v/>
      </c>
      <c r="N308" s="60" t="str">
        <f t="shared" si="407"/>
        <v/>
      </c>
      <c r="O308" s="60" t="str">
        <f t="shared" si="408"/>
        <v/>
      </c>
      <c r="P308" s="60" t="str">
        <f t="shared" si="409"/>
        <v/>
      </c>
      <c r="Q308" s="60" t="str">
        <f t="shared" si="410"/>
        <v/>
      </c>
      <c r="R308" s="60" t="str">
        <f t="shared" si="411"/>
        <v/>
      </c>
      <c r="S308" s="60" t="str">
        <f t="shared" si="412"/>
        <v/>
      </c>
      <c r="T308" s="60" t="str">
        <f t="shared" si="413"/>
        <v/>
      </c>
      <c r="U308" s="60" t="str">
        <f t="shared" si="414"/>
        <v/>
      </c>
      <c r="V308" s="60" t="str">
        <f t="shared" si="415"/>
        <v/>
      </c>
      <c r="X308" s="21" t="e">
        <f t="shared" si="416"/>
        <v>#NUM!</v>
      </c>
      <c r="Y308" t="e">
        <f>IF(X308-Faktor1&lt;0,IF(X308-Faktor2&lt;0,IF(X308-Faktor3&lt;0,IF(X308-Faktor4&lt;0,IF(X308-Faktor5&lt;0,IF(X308-Faktor6&lt;0,IF(X308-Faktor7&lt;0,IF(X308-Faktor8&lt;0,IF(X308-Faktor9&lt;0,IF(X308-Faktor10&lt;0,Sieger,X308-Faktor10),X308-Faktor9),X308-Faktor8),X308-Faktor7),X308-Faktor6),X308-Faktor5),X308-Faktor4),X308-Faktor3),X308-Faktor2),X308-Faktor1)</f>
        <v>#NUM!</v>
      </c>
      <c r="AE308" t="str">
        <f>IFERROR(VLOOKUP(1000,$A308:Z308,26,FALSE),"")</f>
        <v/>
      </c>
      <c r="AK308" t="str">
        <f>IFERROR(VLOOKUP(1000,$B308:AF308,31,FALSE),"")</f>
        <v/>
      </c>
      <c r="AQ308" t="str">
        <f t="shared" si="387"/>
        <v/>
      </c>
      <c r="AW308" t="str">
        <f t="shared" si="388"/>
        <v/>
      </c>
      <c r="AX308" t="str">
        <f t="shared" si="389"/>
        <v/>
      </c>
      <c r="BC308" t="str">
        <f t="shared" si="390"/>
        <v/>
      </c>
      <c r="BI308" t="str">
        <f t="shared" si="391"/>
        <v/>
      </c>
      <c r="BO308" t="str">
        <f t="shared" si="392"/>
        <v/>
      </c>
      <c r="BU308" t="str">
        <f t="shared" si="393"/>
        <v/>
      </c>
      <c r="CA308" t="str">
        <f t="shared" si="394"/>
        <v/>
      </c>
    </row>
    <row r="309" spans="13:79" x14ac:dyDescent="0.3">
      <c r="M309" s="60" t="str">
        <f t="shared" si="406"/>
        <v/>
      </c>
      <c r="N309" s="60" t="str">
        <f t="shared" si="407"/>
        <v/>
      </c>
      <c r="O309" s="60" t="str">
        <f t="shared" si="408"/>
        <v/>
      </c>
      <c r="P309" s="60" t="str">
        <f t="shared" si="409"/>
        <v/>
      </c>
      <c r="Q309" s="60" t="str">
        <f t="shared" si="410"/>
        <v/>
      </c>
      <c r="R309" s="60" t="str">
        <f t="shared" si="411"/>
        <v/>
      </c>
      <c r="S309" s="60" t="str">
        <f t="shared" si="412"/>
        <v/>
      </c>
      <c r="T309" s="60" t="str">
        <f t="shared" si="413"/>
        <v/>
      </c>
      <c r="U309" s="60" t="str">
        <f t="shared" si="414"/>
        <v/>
      </c>
      <c r="V309" s="60" t="str">
        <f t="shared" si="415"/>
        <v/>
      </c>
      <c r="X309" s="21" t="e">
        <f t="shared" si="416"/>
        <v>#NUM!</v>
      </c>
      <c r="Y309" t="e">
        <f>IF(X309-Faktor1&lt;0,IF(X309-Faktor2&lt;0,IF(X309-Faktor3&lt;0,IF(X309-Faktor4&lt;0,IF(X309-Faktor5&lt;0,IF(X309-Faktor6&lt;0,IF(X309-Faktor7&lt;0,IF(X309-Faktor8&lt;0,IF(X309-Faktor9&lt;0,IF(X309-Faktor10&lt;0,Sieger,X309-Faktor10),X309-Faktor9),X309-Faktor8),X309-Faktor7),X309-Faktor6),X309-Faktor5),X309-Faktor4),X309-Faktor3),X309-Faktor2),X309-Faktor1)</f>
        <v>#NUM!</v>
      </c>
      <c r="AE309" t="str">
        <f>IFERROR(VLOOKUP(1000,$A309:Z309,26,FALSE),"")</f>
        <v/>
      </c>
      <c r="AK309" t="str">
        <f>IFERROR(VLOOKUP(1000,$B309:AF309,31,FALSE),"")</f>
        <v/>
      </c>
      <c r="AQ309" t="str">
        <f t="shared" si="387"/>
        <v/>
      </c>
      <c r="AW309" t="str">
        <f t="shared" si="388"/>
        <v/>
      </c>
      <c r="AX309" t="str">
        <f t="shared" si="389"/>
        <v/>
      </c>
      <c r="BC309" t="str">
        <f t="shared" si="390"/>
        <v/>
      </c>
      <c r="BI309" t="str">
        <f t="shared" si="391"/>
        <v/>
      </c>
      <c r="BO309" t="str">
        <f t="shared" si="392"/>
        <v/>
      </c>
      <c r="BU309" t="str">
        <f t="shared" si="393"/>
        <v/>
      </c>
      <c r="CA309" t="str">
        <f t="shared" si="394"/>
        <v/>
      </c>
    </row>
    <row r="310" spans="13:79" x14ac:dyDescent="0.3">
      <c r="M310" s="60" t="str">
        <f t="shared" si="406"/>
        <v/>
      </c>
      <c r="N310" s="60" t="str">
        <f t="shared" si="407"/>
        <v/>
      </c>
      <c r="O310" s="60" t="str">
        <f t="shared" si="408"/>
        <v/>
      </c>
      <c r="P310" s="60" t="str">
        <f t="shared" si="409"/>
        <v/>
      </c>
      <c r="Q310" s="60" t="str">
        <f t="shared" si="410"/>
        <v/>
      </c>
      <c r="R310" s="60" t="str">
        <f t="shared" si="411"/>
        <v/>
      </c>
      <c r="S310" s="60" t="str">
        <f t="shared" si="412"/>
        <v/>
      </c>
      <c r="T310" s="60" t="str">
        <f t="shared" si="413"/>
        <v/>
      </c>
      <c r="U310" s="60" t="str">
        <f t="shared" si="414"/>
        <v/>
      </c>
      <c r="V310" s="60" t="str">
        <f t="shared" si="415"/>
        <v/>
      </c>
      <c r="X310" s="21" t="e">
        <f t="shared" si="416"/>
        <v>#NUM!</v>
      </c>
      <c r="Y310" t="e">
        <f>IF(X310-Faktor1&lt;0,IF(X310-Faktor2&lt;0,IF(X310-Faktor3&lt;0,IF(X310-Faktor4&lt;0,IF(X310-Faktor5&lt;0,IF(X310-Faktor6&lt;0,IF(X310-Faktor7&lt;0,IF(X310-Faktor8&lt;0,IF(X310-Faktor9&lt;0,IF(X310-Faktor10&lt;0,Sieger,X310-Faktor10),X310-Faktor9),X310-Faktor8),X310-Faktor7),X310-Faktor6),X310-Faktor5),X310-Faktor4),X310-Faktor3),X310-Faktor2),X310-Faktor1)</f>
        <v>#NUM!</v>
      </c>
      <c r="AE310" t="str">
        <f>IFERROR(VLOOKUP(1000,$A310:Z310,26,FALSE),"")</f>
        <v/>
      </c>
      <c r="AK310" t="str">
        <f>IFERROR(VLOOKUP(1000,$B310:AF310,31,FALSE),"")</f>
        <v/>
      </c>
      <c r="AQ310" t="str">
        <f t="shared" si="387"/>
        <v/>
      </c>
      <c r="AW310" t="str">
        <f t="shared" si="388"/>
        <v/>
      </c>
      <c r="AX310" t="str">
        <f t="shared" si="389"/>
        <v/>
      </c>
      <c r="BC310" t="str">
        <f t="shared" si="390"/>
        <v/>
      </c>
      <c r="BI310" t="str">
        <f t="shared" si="391"/>
        <v/>
      </c>
      <c r="BO310" t="str">
        <f t="shared" si="392"/>
        <v/>
      </c>
      <c r="BU310" t="str">
        <f t="shared" si="393"/>
        <v/>
      </c>
      <c r="CA310" t="str">
        <f t="shared" si="394"/>
        <v/>
      </c>
    </row>
    <row r="311" spans="13:79" x14ac:dyDescent="0.3">
      <c r="M311" s="60" t="str">
        <f t="shared" si="406"/>
        <v/>
      </c>
      <c r="N311" s="60" t="str">
        <f t="shared" si="407"/>
        <v/>
      </c>
      <c r="O311" s="60" t="str">
        <f t="shared" si="408"/>
        <v/>
      </c>
      <c r="P311" s="60" t="str">
        <f t="shared" si="409"/>
        <v/>
      </c>
      <c r="Q311" s="60" t="str">
        <f t="shared" si="410"/>
        <v/>
      </c>
      <c r="R311" s="60" t="str">
        <f t="shared" si="411"/>
        <v/>
      </c>
      <c r="S311" s="60" t="str">
        <f t="shared" si="412"/>
        <v/>
      </c>
      <c r="T311" s="60" t="str">
        <f t="shared" si="413"/>
        <v/>
      </c>
      <c r="U311" s="60" t="str">
        <f t="shared" si="414"/>
        <v/>
      </c>
      <c r="V311" s="60" t="str">
        <f t="shared" si="415"/>
        <v/>
      </c>
      <c r="X311" s="21" t="e">
        <f t="shared" si="416"/>
        <v>#NUM!</v>
      </c>
      <c r="Y311" t="e">
        <f>IF(X311-Faktor1&lt;0,IF(X311-Faktor2&lt;0,IF(X311-Faktor3&lt;0,IF(X311-Faktor4&lt;0,IF(X311-Faktor5&lt;0,IF(X311-Faktor6&lt;0,IF(X311-Faktor7&lt;0,IF(X311-Faktor8&lt;0,IF(X311-Faktor9&lt;0,IF(X311-Faktor10&lt;0,Sieger,X311-Faktor10),X311-Faktor9),X311-Faktor8),X311-Faktor7),X311-Faktor6),X311-Faktor5),X311-Faktor4),X311-Faktor3),X311-Faktor2),X311-Faktor1)</f>
        <v>#NUM!</v>
      </c>
      <c r="AE311" t="str">
        <f>IFERROR(VLOOKUP(1000,$A311:Z311,26,FALSE),"")</f>
        <v/>
      </c>
      <c r="AK311" t="str">
        <f>IFERROR(VLOOKUP(1000,$B311:AF311,31,FALSE),"")</f>
        <v/>
      </c>
      <c r="AQ311" t="str">
        <f t="shared" si="387"/>
        <v/>
      </c>
      <c r="AW311" t="str">
        <f t="shared" si="388"/>
        <v/>
      </c>
      <c r="AX311" t="str">
        <f t="shared" si="389"/>
        <v/>
      </c>
      <c r="BC311" t="str">
        <f t="shared" si="390"/>
        <v/>
      </c>
      <c r="BI311" t="str">
        <f t="shared" si="391"/>
        <v/>
      </c>
      <c r="BO311" t="str">
        <f t="shared" si="392"/>
        <v/>
      </c>
      <c r="BU311" t="str">
        <f t="shared" si="393"/>
        <v/>
      </c>
      <c r="CA311" t="str">
        <f t="shared" si="394"/>
        <v/>
      </c>
    </row>
    <row r="312" spans="13:79" x14ac:dyDescent="0.3">
      <c r="M312" s="60" t="str">
        <f t="shared" si="406"/>
        <v/>
      </c>
      <c r="N312" s="60" t="str">
        <f t="shared" si="407"/>
        <v/>
      </c>
      <c r="O312" s="60" t="str">
        <f t="shared" si="408"/>
        <v/>
      </c>
      <c r="P312" s="60" t="str">
        <f t="shared" si="409"/>
        <v/>
      </c>
      <c r="Q312" s="60" t="str">
        <f t="shared" si="410"/>
        <v/>
      </c>
      <c r="R312" s="60" t="str">
        <f t="shared" si="411"/>
        <v/>
      </c>
      <c r="S312" s="60" t="str">
        <f t="shared" si="412"/>
        <v/>
      </c>
      <c r="T312" s="60" t="str">
        <f t="shared" si="413"/>
        <v/>
      </c>
      <c r="U312" s="60" t="str">
        <f t="shared" si="414"/>
        <v/>
      </c>
      <c r="V312" s="60" t="str">
        <f t="shared" si="415"/>
        <v/>
      </c>
      <c r="X312" s="21" t="e">
        <f t="shared" si="416"/>
        <v>#NUM!</v>
      </c>
      <c r="Y312" t="e">
        <f>IF(X312-Faktor1&lt;0,IF(X312-Faktor2&lt;0,IF(X312-Faktor3&lt;0,IF(X312-Faktor4&lt;0,IF(X312-Faktor5&lt;0,IF(X312-Faktor6&lt;0,IF(X312-Faktor7&lt;0,IF(X312-Faktor8&lt;0,IF(X312-Faktor9&lt;0,IF(X312-Faktor10&lt;0,Sieger,X312-Faktor10),X312-Faktor9),X312-Faktor8),X312-Faktor7),X312-Faktor6),X312-Faktor5),X312-Faktor4),X312-Faktor3),X312-Faktor2),X312-Faktor1)</f>
        <v>#NUM!</v>
      </c>
      <c r="AE312" t="str">
        <f>IFERROR(VLOOKUP(1000,$A312:Z312,26,FALSE),"")</f>
        <v/>
      </c>
      <c r="AK312" t="str">
        <f>IFERROR(VLOOKUP(1000,$B312:AF312,31,FALSE),"")</f>
        <v/>
      </c>
      <c r="AQ312" t="str">
        <f t="shared" si="387"/>
        <v/>
      </c>
      <c r="AW312" t="str">
        <f t="shared" si="388"/>
        <v/>
      </c>
      <c r="AX312" t="str">
        <f t="shared" si="389"/>
        <v/>
      </c>
      <c r="BC312" t="str">
        <f t="shared" si="390"/>
        <v/>
      </c>
      <c r="BI312" t="str">
        <f t="shared" si="391"/>
        <v/>
      </c>
      <c r="BO312" t="str">
        <f t="shared" si="392"/>
        <v/>
      </c>
      <c r="BU312" t="str">
        <f t="shared" si="393"/>
        <v/>
      </c>
      <c r="CA312" t="str">
        <f t="shared" si="394"/>
        <v/>
      </c>
    </row>
    <row r="313" spans="13:79" x14ac:dyDescent="0.3">
      <c r="M313" s="60" t="str">
        <f t="shared" si="406"/>
        <v/>
      </c>
      <c r="N313" s="60" t="str">
        <f t="shared" si="407"/>
        <v/>
      </c>
      <c r="O313" s="60" t="str">
        <f t="shared" si="408"/>
        <v/>
      </c>
      <c r="P313" s="60" t="str">
        <f t="shared" si="409"/>
        <v/>
      </c>
      <c r="Q313" s="60" t="str">
        <f t="shared" si="410"/>
        <v/>
      </c>
      <c r="R313" s="60" t="str">
        <f t="shared" si="411"/>
        <v/>
      </c>
      <c r="S313" s="60" t="str">
        <f t="shared" si="412"/>
        <v/>
      </c>
      <c r="T313" s="60" t="str">
        <f t="shared" si="413"/>
        <v/>
      </c>
      <c r="U313" s="60" t="str">
        <f t="shared" si="414"/>
        <v/>
      </c>
      <c r="V313" s="60" t="str">
        <f t="shared" si="415"/>
        <v/>
      </c>
      <c r="X313" s="21" t="e">
        <f t="shared" si="416"/>
        <v>#NUM!</v>
      </c>
      <c r="Y313" t="e">
        <f>IF(X313-Faktor1&lt;0,IF(X313-Faktor2&lt;0,IF(X313-Faktor3&lt;0,IF(X313-Faktor4&lt;0,IF(X313-Faktor5&lt;0,IF(X313-Faktor6&lt;0,IF(X313-Faktor7&lt;0,IF(X313-Faktor8&lt;0,IF(X313-Faktor9&lt;0,IF(X313-Faktor10&lt;0,Sieger,X313-Faktor10),X313-Faktor9),X313-Faktor8),X313-Faktor7),X313-Faktor6),X313-Faktor5),X313-Faktor4),X313-Faktor3),X313-Faktor2),X313-Faktor1)</f>
        <v>#NUM!</v>
      </c>
      <c r="AE313" t="str">
        <f>IFERROR(VLOOKUP(1000,$A313:Z313,26,FALSE),"")</f>
        <v/>
      </c>
      <c r="AK313" t="str">
        <f>IFERROR(VLOOKUP(1000,$B313:AF313,31,FALSE),"")</f>
        <v/>
      </c>
      <c r="AQ313" t="str">
        <f t="shared" si="387"/>
        <v/>
      </c>
      <c r="AW313" t="str">
        <f t="shared" si="388"/>
        <v/>
      </c>
      <c r="AX313" t="str">
        <f t="shared" si="389"/>
        <v/>
      </c>
      <c r="BC313" t="str">
        <f t="shared" si="390"/>
        <v/>
      </c>
      <c r="BI313" t="str">
        <f t="shared" si="391"/>
        <v/>
      </c>
      <c r="BO313" t="str">
        <f t="shared" si="392"/>
        <v/>
      </c>
      <c r="BU313" t="str">
        <f t="shared" si="393"/>
        <v/>
      </c>
      <c r="CA313" t="str">
        <f t="shared" si="394"/>
        <v/>
      </c>
    </row>
    <row r="314" spans="13:79" x14ac:dyDescent="0.3">
      <c r="M314" s="60" t="str">
        <f t="shared" si="406"/>
        <v/>
      </c>
      <c r="N314" s="60" t="str">
        <f t="shared" si="407"/>
        <v/>
      </c>
      <c r="O314" s="60" t="str">
        <f t="shared" si="408"/>
        <v/>
      </c>
      <c r="P314" s="60" t="str">
        <f t="shared" si="409"/>
        <v/>
      </c>
      <c r="Q314" s="60" t="str">
        <f t="shared" si="410"/>
        <v/>
      </c>
      <c r="R314" s="60" t="str">
        <f t="shared" si="411"/>
        <v/>
      </c>
      <c r="S314" s="60" t="str">
        <f t="shared" si="412"/>
        <v/>
      </c>
      <c r="T314" s="60" t="str">
        <f t="shared" si="413"/>
        <v/>
      </c>
      <c r="U314" s="60" t="str">
        <f t="shared" si="414"/>
        <v/>
      </c>
      <c r="V314" s="60" t="str">
        <f t="shared" si="415"/>
        <v/>
      </c>
      <c r="X314" s="21" t="e">
        <f t="shared" si="416"/>
        <v>#NUM!</v>
      </c>
      <c r="Y314" t="e">
        <f>IF(X314-Faktor1&lt;0,IF(X314-Faktor2&lt;0,IF(X314-Faktor3&lt;0,IF(X314-Faktor4&lt;0,IF(X314-Faktor5&lt;0,IF(X314-Faktor6&lt;0,IF(X314-Faktor7&lt;0,IF(X314-Faktor8&lt;0,IF(X314-Faktor9&lt;0,IF(X314-Faktor10&lt;0,Sieger,X314-Faktor10),X314-Faktor9),X314-Faktor8),X314-Faktor7),X314-Faktor6),X314-Faktor5),X314-Faktor4),X314-Faktor3),X314-Faktor2),X314-Faktor1)</f>
        <v>#NUM!</v>
      </c>
      <c r="AE314" t="str">
        <f>IFERROR(VLOOKUP(1000,$A314:Z314,26,FALSE),"")</f>
        <v/>
      </c>
      <c r="AK314" t="str">
        <f>IFERROR(VLOOKUP(1000,$B314:AF314,31,FALSE),"")</f>
        <v/>
      </c>
      <c r="AQ314" t="str">
        <f t="shared" si="387"/>
        <v/>
      </c>
      <c r="AW314" t="str">
        <f t="shared" si="388"/>
        <v/>
      </c>
      <c r="AX314" t="str">
        <f t="shared" si="389"/>
        <v/>
      </c>
      <c r="BC314" t="str">
        <f t="shared" si="390"/>
        <v/>
      </c>
      <c r="BI314" t="str">
        <f t="shared" si="391"/>
        <v/>
      </c>
      <c r="BO314" t="str">
        <f t="shared" si="392"/>
        <v/>
      </c>
      <c r="BU314" t="str">
        <f t="shared" si="393"/>
        <v/>
      </c>
      <c r="CA314" t="str">
        <f t="shared" si="394"/>
        <v/>
      </c>
    </row>
    <row r="315" spans="13:79" x14ac:dyDescent="0.3">
      <c r="M315" s="60" t="str">
        <f t="shared" si="406"/>
        <v/>
      </c>
      <c r="N315" s="60" t="str">
        <f t="shared" si="407"/>
        <v/>
      </c>
      <c r="O315" s="60" t="str">
        <f t="shared" si="408"/>
        <v/>
      </c>
      <c r="P315" s="60" t="str">
        <f t="shared" si="409"/>
        <v/>
      </c>
      <c r="Q315" s="60" t="str">
        <f t="shared" si="410"/>
        <v/>
      </c>
      <c r="R315" s="60" t="str">
        <f t="shared" si="411"/>
        <v/>
      </c>
      <c r="S315" s="60" t="str">
        <f t="shared" si="412"/>
        <v/>
      </c>
      <c r="T315" s="60" t="str">
        <f t="shared" si="413"/>
        <v/>
      </c>
      <c r="U315" s="60" t="str">
        <f t="shared" si="414"/>
        <v/>
      </c>
      <c r="V315" s="60" t="str">
        <f t="shared" si="415"/>
        <v/>
      </c>
      <c r="X315" s="21" t="e">
        <f t="shared" si="416"/>
        <v>#NUM!</v>
      </c>
      <c r="Y315" t="e">
        <f>IF(X315-Faktor1&lt;0,IF(X315-Faktor2&lt;0,IF(X315-Faktor3&lt;0,IF(X315-Faktor4&lt;0,IF(X315-Faktor5&lt;0,IF(X315-Faktor6&lt;0,IF(X315-Faktor7&lt;0,IF(X315-Faktor8&lt;0,IF(X315-Faktor9&lt;0,IF(X315-Faktor10&lt;0,Sieger,X315-Faktor10),X315-Faktor9),X315-Faktor8),X315-Faktor7),X315-Faktor6),X315-Faktor5),X315-Faktor4),X315-Faktor3),X315-Faktor2),X315-Faktor1)</f>
        <v>#NUM!</v>
      </c>
      <c r="AE315" t="str">
        <f>IFERROR(VLOOKUP(1000,$A315:Z315,26,FALSE),"")</f>
        <v/>
      </c>
      <c r="AK315" t="str">
        <f>IFERROR(VLOOKUP(1000,$B315:AF315,31,FALSE),"")</f>
        <v/>
      </c>
      <c r="AQ315" t="str">
        <f t="shared" si="387"/>
        <v/>
      </c>
      <c r="AW315" t="str">
        <f t="shared" si="388"/>
        <v/>
      </c>
      <c r="AX315" t="str">
        <f t="shared" si="389"/>
        <v/>
      </c>
      <c r="BC315" t="str">
        <f t="shared" si="390"/>
        <v/>
      </c>
      <c r="BI315" t="str">
        <f t="shared" si="391"/>
        <v/>
      </c>
      <c r="BO315" t="str">
        <f t="shared" si="392"/>
        <v/>
      </c>
      <c r="BU315" t="str">
        <f t="shared" si="393"/>
        <v/>
      </c>
      <c r="CA315" t="str">
        <f t="shared" si="394"/>
        <v/>
      </c>
    </row>
    <row r="316" spans="13:79" x14ac:dyDescent="0.3">
      <c r="M316" s="60" t="str">
        <f t="shared" si="406"/>
        <v/>
      </c>
      <c r="N316" s="60" t="str">
        <f t="shared" si="407"/>
        <v/>
      </c>
      <c r="O316" s="60" t="str">
        <f t="shared" si="408"/>
        <v/>
      </c>
      <c r="P316" s="60" t="str">
        <f t="shared" si="409"/>
        <v/>
      </c>
      <c r="Q316" s="60" t="str">
        <f t="shared" si="410"/>
        <v/>
      </c>
      <c r="R316" s="60" t="str">
        <f t="shared" si="411"/>
        <v/>
      </c>
      <c r="S316" s="60" t="str">
        <f t="shared" si="412"/>
        <v/>
      </c>
      <c r="T316" s="60" t="str">
        <f t="shared" si="413"/>
        <v/>
      </c>
      <c r="U316" s="60" t="str">
        <f t="shared" si="414"/>
        <v/>
      </c>
      <c r="V316" s="60" t="str">
        <f t="shared" si="415"/>
        <v/>
      </c>
      <c r="X316" s="21" t="e">
        <f t="shared" si="416"/>
        <v>#NUM!</v>
      </c>
      <c r="Y316" t="e">
        <f>IF(X316-Faktor1&lt;0,IF(X316-Faktor2&lt;0,IF(X316-Faktor3&lt;0,IF(X316-Faktor4&lt;0,IF(X316-Faktor5&lt;0,IF(X316-Faktor6&lt;0,IF(X316-Faktor7&lt;0,IF(X316-Faktor8&lt;0,IF(X316-Faktor9&lt;0,IF(X316-Faktor10&lt;0,Sieger,X316-Faktor10),X316-Faktor9),X316-Faktor8),X316-Faktor7),X316-Faktor6),X316-Faktor5),X316-Faktor4),X316-Faktor3),X316-Faktor2),X316-Faktor1)</f>
        <v>#NUM!</v>
      </c>
      <c r="AE316" t="str">
        <f>IFERROR(VLOOKUP(1000,$A316:Z316,26,FALSE),"")</f>
        <v/>
      </c>
      <c r="AK316" t="str">
        <f>IFERROR(VLOOKUP(1000,$B316:AF316,31,FALSE),"")</f>
        <v/>
      </c>
      <c r="AQ316" t="str">
        <f t="shared" si="387"/>
        <v/>
      </c>
      <c r="AW316" t="str">
        <f t="shared" si="388"/>
        <v/>
      </c>
      <c r="AX316" t="str">
        <f t="shared" si="389"/>
        <v/>
      </c>
      <c r="BC316" t="str">
        <f t="shared" si="390"/>
        <v/>
      </c>
      <c r="BI316" t="str">
        <f t="shared" si="391"/>
        <v/>
      </c>
      <c r="BO316" t="str">
        <f t="shared" si="392"/>
        <v/>
      </c>
      <c r="BU316" t="str">
        <f t="shared" si="393"/>
        <v/>
      </c>
      <c r="CA316" t="str">
        <f t="shared" si="394"/>
        <v/>
      </c>
    </row>
    <row r="317" spans="13:79" x14ac:dyDescent="0.3">
      <c r="M317" s="60" t="str">
        <f t="shared" si="406"/>
        <v/>
      </c>
      <c r="N317" s="60" t="str">
        <f t="shared" si="407"/>
        <v/>
      </c>
      <c r="O317" s="60" t="str">
        <f t="shared" si="408"/>
        <v/>
      </c>
      <c r="P317" s="60" t="str">
        <f t="shared" si="409"/>
        <v/>
      </c>
      <c r="Q317" s="60" t="str">
        <f t="shared" si="410"/>
        <v/>
      </c>
      <c r="R317" s="60" t="str">
        <f t="shared" si="411"/>
        <v/>
      </c>
      <c r="S317" s="60" t="str">
        <f t="shared" si="412"/>
        <v/>
      </c>
      <c r="T317" s="60" t="str">
        <f t="shared" si="413"/>
        <v/>
      </c>
      <c r="U317" s="60" t="str">
        <f t="shared" si="414"/>
        <v/>
      </c>
      <c r="V317" s="60" t="str">
        <f t="shared" si="415"/>
        <v/>
      </c>
      <c r="X317" s="21" t="e">
        <f t="shared" si="416"/>
        <v>#NUM!</v>
      </c>
      <c r="Y317" t="e">
        <f>IF(X317-Faktor1&lt;0,IF(X317-Faktor2&lt;0,IF(X317-Faktor3&lt;0,IF(X317-Faktor4&lt;0,IF(X317-Faktor5&lt;0,IF(X317-Faktor6&lt;0,IF(X317-Faktor7&lt;0,IF(X317-Faktor8&lt;0,IF(X317-Faktor9&lt;0,IF(X317-Faktor10&lt;0,Sieger,X317-Faktor10),X317-Faktor9),X317-Faktor8),X317-Faktor7),X317-Faktor6),X317-Faktor5),X317-Faktor4),X317-Faktor3),X317-Faktor2),X317-Faktor1)</f>
        <v>#NUM!</v>
      </c>
      <c r="AE317" t="str">
        <f>IFERROR(VLOOKUP(1000,$A317:Z317,26,FALSE),"")</f>
        <v/>
      </c>
      <c r="AK317" t="str">
        <f>IFERROR(VLOOKUP(1000,$B317:AF317,31,FALSE),"")</f>
        <v/>
      </c>
      <c r="AQ317" t="str">
        <f t="shared" si="387"/>
        <v/>
      </c>
      <c r="AW317" t="str">
        <f t="shared" si="388"/>
        <v/>
      </c>
      <c r="AX317" t="str">
        <f t="shared" si="389"/>
        <v/>
      </c>
      <c r="BC317" t="str">
        <f t="shared" si="390"/>
        <v/>
      </c>
      <c r="BI317" t="str">
        <f t="shared" si="391"/>
        <v/>
      </c>
      <c r="BO317" t="str">
        <f t="shared" si="392"/>
        <v/>
      </c>
      <c r="BU317" t="str">
        <f t="shared" si="393"/>
        <v/>
      </c>
      <c r="CA317" t="str">
        <f t="shared" si="394"/>
        <v/>
      </c>
    </row>
    <row r="318" spans="13:79" x14ac:dyDescent="0.3">
      <c r="M318" s="60" t="str">
        <f t="shared" si="406"/>
        <v/>
      </c>
      <c r="N318" s="60" t="str">
        <f t="shared" si="407"/>
        <v/>
      </c>
      <c r="O318" s="60" t="str">
        <f t="shared" si="408"/>
        <v/>
      </c>
      <c r="P318" s="60" t="str">
        <f t="shared" si="409"/>
        <v/>
      </c>
      <c r="Q318" s="60" t="str">
        <f t="shared" si="410"/>
        <v/>
      </c>
      <c r="R318" s="60" t="str">
        <f t="shared" si="411"/>
        <v/>
      </c>
      <c r="S318" s="60" t="str">
        <f t="shared" si="412"/>
        <v/>
      </c>
      <c r="T318" s="60" t="str">
        <f t="shared" si="413"/>
        <v/>
      </c>
      <c r="U318" s="60" t="str">
        <f t="shared" si="414"/>
        <v/>
      </c>
      <c r="V318" s="60" t="str">
        <f t="shared" si="415"/>
        <v/>
      </c>
      <c r="X318" s="21" t="e">
        <f t="shared" si="416"/>
        <v>#NUM!</v>
      </c>
      <c r="Y318" t="e">
        <f>IF(X318-Faktor1&lt;0,IF(X318-Faktor2&lt;0,IF(X318-Faktor3&lt;0,IF(X318-Faktor4&lt;0,IF(X318-Faktor5&lt;0,IF(X318-Faktor6&lt;0,IF(X318-Faktor7&lt;0,IF(X318-Faktor8&lt;0,IF(X318-Faktor9&lt;0,IF(X318-Faktor10&lt;0,Sieger,X318-Faktor10),X318-Faktor9),X318-Faktor8),X318-Faktor7),X318-Faktor6),X318-Faktor5),X318-Faktor4),X318-Faktor3),X318-Faktor2),X318-Faktor1)</f>
        <v>#NUM!</v>
      </c>
      <c r="AE318" t="str">
        <f>IFERROR(VLOOKUP(1000,$A318:Z318,26,FALSE),"")</f>
        <v/>
      </c>
      <c r="AK318" t="str">
        <f>IFERROR(VLOOKUP(1000,$B318:AF318,31,FALSE),"")</f>
        <v/>
      </c>
      <c r="AQ318" t="str">
        <f t="shared" si="387"/>
        <v/>
      </c>
      <c r="AW318" t="str">
        <f t="shared" si="388"/>
        <v/>
      </c>
      <c r="AX318" t="str">
        <f t="shared" si="389"/>
        <v/>
      </c>
      <c r="BC318" t="str">
        <f t="shared" si="390"/>
        <v/>
      </c>
      <c r="BI318" t="str">
        <f t="shared" si="391"/>
        <v/>
      </c>
      <c r="BO318" t="str">
        <f t="shared" si="392"/>
        <v/>
      </c>
      <c r="BU318" t="str">
        <f t="shared" si="393"/>
        <v/>
      </c>
      <c r="CA318" t="str">
        <f t="shared" si="394"/>
        <v/>
      </c>
    </row>
    <row r="319" spans="13:79" x14ac:dyDescent="0.3">
      <c r="M319" s="60" t="str">
        <f t="shared" si="406"/>
        <v/>
      </c>
      <c r="N319" s="60" t="str">
        <f t="shared" si="407"/>
        <v/>
      </c>
      <c r="O319" s="60" t="str">
        <f t="shared" si="408"/>
        <v/>
      </c>
      <c r="P319" s="60" t="str">
        <f t="shared" si="409"/>
        <v/>
      </c>
      <c r="Q319" s="60" t="str">
        <f t="shared" si="410"/>
        <v/>
      </c>
      <c r="R319" s="60" t="str">
        <f t="shared" si="411"/>
        <v/>
      </c>
      <c r="S319" s="60" t="str">
        <f t="shared" si="412"/>
        <v/>
      </c>
      <c r="T319" s="60" t="str">
        <f t="shared" si="413"/>
        <v/>
      </c>
      <c r="U319" s="60" t="str">
        <f t="shared" si="414"/>
        <v/>
      </c>
      <c r="V319" s="60" t="str">
        <f t="shared" si="415"/>
        <v/>
      </c>
      <c r="X319" s="21" t="e">
        <f t="shared" si="416"/>
        <v>#NUM!</v>
      </c>
      <c r="Y319" t="e">
        <f>IF(X319-Faktor1&lt;0,IF(X319-Faktor2&lt;0,IF(X319-Faktor3&lt;0,IF(X319-Faktor4&lt;0,IF(X319-Faktor5&lt;0,IF(X319-Faktor6&lt;0,IF(X319-Faktor7&lt;0,IF(X319-Faktor8&lt;0,IF(X319-Faktor9&lt;0,IF(X319-Faktor10&lt;0,Sieger,X319-Faktor10),X319-Faktor9),X319-Faktor8),X319-Faktor7),X319-Faktor6),X319-Faktor5),X319-Faktor4),X319-Faktor3),X319-Faktor2),X319-Faktor1)</f>
        <v>#NUM!</v>
      </c>
      <c r="AE319" t="str">
        <f>IFERROR(VLOOKUP(1000,$A319:Z319,26,FALSE),"")</f>
        <v/>
      </c>
      <c r="AK319" t="str">
        <f>IFERROR(VLOOKUP(1000,$B319:AF319,31,FALSE),"")</f>
        <v/>
      </c>
      <c r="AQ319" t="str">
        <f t="shared" si="387"/>
        <v/>
      </c>
      <c r="AW319" t="str">
        <f t="shared" si="388"/>
        <v/>
      </c>
      <c r="AX319" t="str">
        <f t="shared" si="389"/>
        <v/>
      </c>
      <c r="BC319" t="str">
        <f t="shared" si="390"/>
        <v/>
      </c>
      <c r="BI319" t="str">
        <f t="shared" si="391"/>
        <v/>
      </c>
      <c r="BO319" t="str">
        <f t="shared" si="392"/>
        <v/>
      </c>
      <c r="BU319" t="str">
        <f t="shared" si="393"/>
        <v/>
      </c>
      <c r="CA319" t="str">
        <f t="shared" si="394"/>
        <v/>
      </c>
    </row>
    <row r="320" spans="13:79" x14ac:dyDescent="0.3">
      <c r="M320" s="60" t="str">
        <f t="shared" si="406"/>
        <v/>
      </c>
      <c r="N320" s="60" t="str">
        <f t="shared" si="407"/>
        <v/>
      </c>
      <c r="O320" s="60" t="str">
        <f t="shared" si="408"/>
        <v/>
      </c>
      <c r="P320" s="60" t="str">
        <f t="shared" si="409"/>
        <v/>
      </c>
      <c r="Q320" s="60" t="str">
        <f t="shared" si="410"/>
        <v/>
      </c>
      <c r="R320" s="60" t="str">
        <f t="shared" si="411"/>
        <v/>
      </c>
      <c r="S320" s="60" t="str">
        <f t="shared" si="412"/>
        <v/>
      </c>
      <c r="T320" s="60" t="str">
        <f t="shared" si="413"/>
        <v/>
      </c>
      <c r="U320" s="60" t="str">
        <f t="shared" si="414"/>
        <v/>
      </c>
      <c r="V320" s="60" t="str">
        <f t="shared" si="415"/>
        <v/>
      </c>
      <c r="X320" s="21" t="e">
        <f t="shared" si="416"/>
        <v>#NUM!</v>
      </c>
      <c r="Y320" t="e">
        <f>IF(X320-Faktor1&lt;0,IF(X320-Faktor2&lt;0,IF(X320-Faktor3&lt;0,IF(X320-Faktor4&lt;0,IF(X320-Faktor5&lt;0,IF(X320-Faktor6&lt;0,IF(X320-Faktor7&lt;0,IF(X320-Faktor8&lt;0,IF(X320-Faktor9&lt;0,IF(X320-Faktor10&lt;0,Sieger,X320-Faktor10),X320-Faktor9),X320-Faktor8),X320-Faktor7),X320-Faktor6),X320-Faktor5),X320-Faktor4),X320-Faktor3),X320-Faktor2),X320-Faktor1)</f>
        <v>#NUM!</v>
      </c>
      <c r="AE320" t="str">
        <f>IFERROR(VLOOKUP(1000,$A320:Z320,26,FALSE),"")</f>
        <v/>
      </c>
      <c r="AK320" t="str">
        <f>IFERROR(VLOOKUP(1000,$B320:AF320,31,FALSE),"")</f>
        <v/>
      </c>
      <c r="AQ320" t="str">
        <f t="shared" si="387"/>
        <v/>
      </c>
      <c r="AW320" t="str">
        <f t="shared" si="388"/>
        <v/>
      </c>
      <c r="AX320" t="str">
        <f t="shared" si="389"/>
        <v/>
      </c>
      <c r="BC320" t="str">
        <f t="shared" si="390"/>
        <v/>
      </c>
      <c r="BI320" t="str">
        <f t="shared" si="391"/>
        <v/>
      </c>
      <c r="BO320" t="str">
        <f t="shared" si="392"/>
        <v/>
      </c>
      <c r="BU320" t="str">
        <f t="shared" si="393"/>
        <v/>
      </c>
      <c r="CA320" t="str">
        <f t="shared" si="394"/>
        <v/>
      </c>
    </row>
    <row r="321" spans="13:79" x14ac:dyDescent="0.3">
      <c r="M321" s="60" t="str">
        <f t="shared" si="406"/>
        <v/>
      </c>
      <c r="N321" s="60" t="str">
        <f t="shared" si="407"/>
        <v/>
      </c>
      <c r="O321" s="60" t="str">
        <f t="shared" si="408"/>
        <v/>
      </c>
      <c r="P321" s="60" t="str">
        <f t="shared" si="409"/>
        <v/>
      </c>
      <c r="Q321" s="60" t="str">
        <f t="shared" si="410"/>
        <v/>
      </c>
      <c r="R321" s="60" t="str">
        <f t="shared" si="411"/>
        <v/>
      </c>
      <c r="S321" s="60" t="str">
        <f t="shared" si="412"/>
        <v/>
      </c>
      <c r="T321" s="60" t="str">
        <f t="shared" si="413"/>
        <v/>
      </c>
      <c r="U321" s="60" t="str">
        <f t="shared" si="414"/>
        <v/>
      </c>
      <c r="V321" s="60" t="str">
        <f t="shared" si="415"/>
        <v/>
      </c>
      <c r="X321" s="21" t="e">
        <f t="shared" si="416"/>
        <v>#NUM!</v>
      </c>
      <c r="Y321" t="e">
        <f>IF(X321-Faktor1&lt;0,IF(X321-Faktor2&lt;0,IF(X321-Faktor3&lt;0,IF(X321-Faktor4&lt;0,IF(X321-Faktor5&lt;0,IF(X321-Faktor6&lt;0,IF(X321-Faktor7&lt;0,IF(X321-Faktor8&lt;0,IF(X321-Faktor9&lt;0,IF(X321-Faktor10&lt;0,Sieger,X321-Faktor10),X321-Faktor9),X321-Faktor8),X321-Faktor7),X321-Faktor6),X321-Faktor5),X321-Faktor4),X321-Faktor3),X321-Faktor2),X321-Faktor1)</f>
        <v>#NUM!</v>
      </c>
      <c r="AE321" t="str">
        <f>IFERROR(VLOOKUP(1000,$A321:Z321,26,FALSE),"")</f>
        <v/>
      </c>
      <c r="AK321" t="str">
        <f>IFERROR(VLOOKUP(1000,$B321:AF321,31,FALSE),"")</f>
        <v/>
      </c>
      <c r="AQ321" t="str">
        <f t="shared" si="387"/>
        <v/>
      </c>
      <c r="AW321" t="str">
        <f t="shared" si="388"/>
        <v/>
      </c>
      <c r="AX321" t="str">
        <f t="shared" si="389"/>
        <v/>
      </c>
      <c r="BC321" t="str">
        <f t="shared" si="390"/>
        <v/>
      </c>
      <c r="BI321" t="str">
        <f t="shared" si="391"/>
        <v/>
      </c>
      <c r="BO321" t="str">
        <f t="shared" si="392"/>
        <v/>
      </c>
      <c r="BU321" t="str">
        <f t="shared" si="393"/>
        <v/>
      </c>
      <c r="CA321" t="str">
        <f t="shared" si="394"/>
        <v/>
      </c>
    </row>
    <row r="322" spans="13:79" x14ac:dyDescent="0.3">
      <c r="M322" s="60" t="str">
        <f t="shared" si="406"/>
        <v/>
      </c>
      <c r="N322" s="60" t="str">
        <f t="shared" si="407"/>
        <v/>
      </c>
      <c r="O322" s="60" t="str">
        <f t="shared" si="408"/>
        <v/>
      </c>
      <c r="P322" s="60" t="str">
        <f t="shared" si="409"/>
        <v/>
      </c>
      <c r="Q322" s="60" t="str">
        <f t="shared" si="410"/>
        <v/>
      </c>
      <c r="R322" s="60" t="str">
        <f t="shared" si="411"/>
        <v/>
      </c>
      <c r="S322" s="60" t="str">
        <f t="shared" si="412"/>
        <v/>
      </c>
      <c r="T322" s="60" t="str">
        <f t="shared" si="413"/>
        <v/>
      </c>
      <c r="U322" s="60" t="str">
        <f t="shared" si="414"/>
        <v/>
      </c>
      <c r="V322" s="60" t="str">
        <f t="shared" si="415"/>
        <v/>
      </c>
      <c r="X322" s="21" t="e">
        <f t="shared" si="416"/>
        <v>#NUM!</v>
      </c>
      <c r="Y322" t="e">
        <f>IF(X322-Faktor1&lt;0,IF(X322-Faktor2&lt;0,IF(X322-Faktor3&lt;0,IF(X322-Faktor4&lt;0,IF(X322-Faktor5&lt;0,IF(X322-Faktor6&lt;0,IF(X322-Faktor7&lt;0,IF(X322-Faktor8&lt;0,IF(X322-Faktor9&lt;0,IF(X322-Faktor10&lt;0,Sieger,X322-Faktor10),X322-Faktor9),X322-Faktor8),X322-Faktor7),X322-Faktor6),X322-Faktor5),X322-Faktor4),X322-Faktor3),X322-Faktor2),X322-Faktor1)</f>
        <v>#NUM!</v>
      </c>
      <c r="AE322" t="str">
        <f>IFERROR(VLOOKUP(1000,$A322:Z322,26,FALSE),"")</f>
        <v/>
      </c>
      <c r="AK322" t="str">
        <f>IFERROR(VLOOKUP(1000,$B322:AF322,31,FALSE),"")</f>
        <v/>
      </c>
      <c r="AQ322" t="str">
        <f t="shared" si="387"/>
        <v/>
      </c>
      <c r="AW322" t="str">
        <f t="shared" si="388"/>
        <v/>
      </c>
      <c r="AX322" t="str">
        <f t="shared" si="389"/>
        <v/>
      </c>
      <c r="BC322" t="str">
        <f t="shared" si="390"/>
        <v/>
      </c>
      <c r="BI322" t="str">
        <f t="shared" si="391"/>
        <v/>
      </c>
      <c r="BO322" t="str">
        <f t="shared" si="392"/>
        <v/>
      </c>
      <c r="BU322" t="str">
        <f t="shared" si="393"/>
        <v/>
      </c>
      <c r="CA322" t="str">
        <f t="shared" si="394"/>
        <v/>
      </c>
    </row>
    <row r="323" spans="13:79" x14ac:dyDescent="0.3">
      <c r="M323" s="60" t="str">
        <f t="shared" si="406"/>
        <v/>
      </c>
      <c r="N323" s="60" t="str">
        <f t="shared" si="407"/>
        <v/>
      </c>
      <c r="O323" s="60" t="str">
        <f t="shared" si="408"/>
        <v/>
      </c>
      <c r="P323" s="60" t="str">
        <f t="shared" si="409"/>
        <v/>
      </c>
      <c r="Q323" s="60" t="str">
        <f t="shared" si="410"/>
        <v/>
      </c>
      <c r="R323" s="60" t="str">
        <f t="shared" si="411"/>
        <v/>
      </c>
      <c r="S323" s="60" t="str">
        <f t="shared" si="412"/>
        <v/>
      </c>
      <c r="T323" s="60" t="str">
        <f t="shared" si="413"/>
        <v/>
      </c>
      <c r="U323" s="60" t="str">
        <f t="shared" si="414"/>
        <v/>
      </c>
      <c r="V323" s="60" t="str">
        <f t="shared" si="415"/>
        <v/>
      </c>
      <c r="X323" s="21" t="e">
        <f t="shared" si="416"/>
        <v>#NUM!</v>
      </c>
      <c r="Y323" t="e">
        <f>IF(X323-Faktor1&lt;0,IF(X323-Faktor2&lt;0,IF(X323-Faktor3&lt;0,IF(X323-Faktor4&lt;0,IF(X323-Faktor5&lt;0,IF(X323-Faktor6&lt;0,IF(X323-Faktor7&lt;0,IF(X323-Faktor8&lt;0,IF(X323-Faktor9&lt;0,IF(X323-Faktor10&lt;0,Sieger,X323-Faktor10),X323-Faktor9),X323-Faktor8),X323-Faktor7),X323-Faktor6),X323-Faktor5),X323-Faktor4),X323-Faktor3),X323-Faktor2),X323-Faktor1)</f>
        <v>#NUM!</v>
      </c>
      <c r="AE323" t="str">
        <f>IFERROR(VLOOKUP(1000,$A323:Z323,26,FALSE),"")</f>
        <v/>
      </c>
      <c r="AK323" t="str">
        <f>IFERROR(VLOOKUP(1000,$B323:AF323,31,FALSE),"")</f>
        <v/>
      </c>
      <c r="AQ323" t="str">
        <f t="shared" si="387"/>
        <v/>
      </c>
      <c r="AW323" t="str">
        <f t="shared" si="388"/>
        <v/>
      </c>
      <c r="AX323" t="str">
        <f t="shared" si="389"/>
        <v/>
      </c>
      <c r="BC323" t="str">
        <f t="shared" si="390"/>
        <v/>
      </c>
      <c r="BI323" t="str">
        <f t="shared" si="391"/>
        <v/>
      </c>
      <c r="BO323" t="str">
        <f t="shared" si="392"/>
        <v/>
      </c>
      <c r="BU323" t="str">
        <f t="shared" si="393"/>
        <v/>
      </c>
      <c r="CA323" t="str">
        <f t="shared" si="394"/>
        <v/>
      </c>
    </row>
    <row r="324" spans="13:79" x14ac:dyDescent="0.3">
      <c r="M324" s="60" t="str">
        <f t="shared" si="406"/>
        <v/>
      </c>
      <c r="N324" s="60" t="str">
        <f t="shared" si="407"/>
        <v/>
      </c>
      <c r="O324" s="60" t="str">
        <f t="shared" si="408"/>
        <v/>
      </c>
      <c r="P324" s="60" t="str">
        <f t="shared" si="409"/>
        <v/>
      </c>
      <c r="Q324" s="60" t="str">
        <f t="shared" si="410"/>
        <v/>
      </c>
      <c r="R324" s="60" t="str">
        <f t="shared" si="411"/>
        <v/>
      </c>
      <c r="S324" s="60" t="str">
        <f t="shared" si="412"/>
        <v/>
      </c>
      <c r="T324" s="60" t="str">
        <f t="shared" si="413"/>
        <v/>
      </c>
      <c r="U324" s="60" t="str">
        <f t="shared" si="414"/>
        <v/>
      </c>
      <c r="V324" s="60" t="str">
        <f t="shared" si="415"/>
        <v/>
      </c>
      <c r="X324" s="21" t="e">
        <f t="shared" si="416"/>
        <v>#NUM!</v>
      </c>
      <c r="Y324" t="e">
        <f>IF(X324-Faktor1&lt;0,IF(X324-Faktor2&lt;0,IF(X324-Faktor3&lt;0,IF(X324-Faktor4&lt;0,IF(X324-Faktor5&lt;0,IF(X324-Faktor6&lt;0,IF(X324-Faktor7&lt;0,IF(X324-Faktor8&lt;0,IF(X324-Faktor9&lt;0,IF(X324-Faktor10&lt;0,Sieger,X324-Faktor10),X324-Faktor9),X324-Faktor8),X324-Faktor7),X324-Faktor6),X324-Faktor5),X324-Faktor4),X324-Faktor3),X324-Faktor2),X324-Faktor1)</f>
        <v>#NUM!</v>
      </c>
      <c r="AE324" t="str">
        <f>IFERROR(VLOOKUP(1000,$A324:Z324,26,FALSE),"")</f>
        <v/>
      </c>
      <c r="AK324" t="str">
        <f>IFERROR(VLOOKUP(1000,$B324:AF324,31,FALSE),"")</f>
        <v/>
      </c>
      <c r="AQ324" t="str">
        <f t="shared" si="387"/>
        <v/>
      </c>
      <c r="AW324" t="str">
        <f t="shared" si="388"/>
        <v/>
      </c>
      <c r="AX324" t="str">
        <f t="shared" si="389"/>
        <v/>
      </c>
      <c r="BC324" t="str">
        <f t="shared" si="390"/>
        <v/>
      </c>
      <c r="BI324" t="str">
        <f t="shared" si="391"/>
        <v/>
      </c>
      <c r="BO324" t="str">
        <f t="shared" si="392"/>
        <v/>
      </c>
      <c r="BU324" t="str">
        <f t="shared" si="393"/>
        <v/>
      </c>
      <c r="CA324" t="str">
        <f t="shared" si="394"/>
        <v/>
      </c>
    </row>
    <row r="325" spans="13:79" x14ac:dyDescent="0.3">
      <c r="M325" s="60" t="str">
        <f t="shared" si="406"/>
        <v/>
      </c>
      <c r="N325" s="60" t="str">
        <f t="shared" si="407"/>
        <v/>
      </c>
      <c r="O325" s="60" t="str">
        <f t="shared" si="408"/>
        <v/>
      </c>
      <c r="P325" s="60" t="str">
        <f t="shared" si="409"/>
        <v/>
      </c>
      <c r="Q325" s="60" t="str">
        <f t="shared" si="410"/>
        <v/>
      </c>
      <c r="R325" s="60" t="str">
        <f t="shared" si="411"/>
        <v/>
      </c>
      <c r="S325" s="60" t="str">
        <f t="shared" si="412"/>
        <v/>
      </c>
      <c r="T325" s="60" t="str">
        <f t="shared" si="413"/>
        <v/>
      </c>
      <c r="U325" s="60" t="str">
        <f t="shared" si="414"/>
        <v/>
      </c>
      <c r="V325" s="60" t="str">
        <f t="shared" si="415"/>
        <v/>
      </c>
      <c r="X325" s="21" t="e">
        <f t="shared" si="416"/>
        <v>#NUM!</v>
      </c>
      <c r="Y325" t="e">
        <f>IF(X325-Faktor1&lt;0,IF(X325-Faktor2&lt;0,IF(X325-Faktor3&lt;0,IF(X325-Faktor4&lt;0,IF(X325-Faktor5&lt;0,IF(X325-Faktor6&lt;0,IF(X325-Faktor7&lt;0,IF(X325-Faktor8&lt;0,IF(X325-Faktor9&lt;0,IF(X325-Faktor10&lt;0,Sieger,X325-Faktor10),X325-Faktor9),X325-Faktor8),X325-Faktor7),X325-Faktor6),X325-Faktor5),X325-Faktor4),X325-Faktor3),X325-Faktor2),X325-Faktor1)</f>
        <v>#NUM!</v>
      </c>
      <c r="AE325" t="str">
        <f>IFERROR(VLOOKUP(1000,$A325:Z325,26,FALSE),"")</f>
        <v/>
      </c>
      <c r="AK325" t="str">
        <f>IFERROR(VLOOKUP(1000,$B325:AF325,31,FALSE),"")</f>
        <v/>
      </c>
      <c r="AQ325" t="str">
        <f t="shared" ref="AQ325:AQ388" si="417">IFERROR(VLOOKUP(1000,C325:AL325,36,FALSE),"")</f>
        <v/>
      </c>
      <c r="AW325" t="str">
        <f t="shared" ref="AW325:AW388" si="418">IFERROR(VLOOKUP(1000,D325:AR325,41,FALSE),"")</f>
        <v/>
      </c>
      <c r="AX325" t="str">
        <f t="shared" ref="AX325:AX328" si="419">IFERROR(SMALL(AW$4:AW$203,ROW(M322)),"")</f>
        <v/>
      </c>
      <c r="BC325" t="str">
        <f t="shared" ref="BC325:BC388" si="420">IFERROR(VLOOKUP(1000,E325:AX325,46,FALSE),"")</f>
        <v/>
      </c>
      <c r="BI325" t="str">
        <f t="shared" ref="BI325:BI388" si="421">IFERROR(VLOOKUP(1000,F325:BD325,51,FALSE),"")</f>
        <v/>
      </c>
      <c r="BO325" t="str">
        <f t="shared" ref="BO325:BO388" si="422">IFERROR(VLOOKUP(1000,G325:BJ325,56,FALSE),"")</f>
        <v/>
      </c>
      <c r="BU325" t="str">
        <f t="shared" ref="BU325:BU388" si="423">IFERROR(VLOOKUP(1000,H325:BP325,61,FALSE),"")</f>
        <v/>
      </c>
      <c r="CA325" t="str">
        <f t="shared" ref="CA325:CA388" si="424">IFERROR(VLOOKUP(1000,I325:BV325,66,FALSE),"")</f>
        <v/>
      </c>
    </row>
    <row r="326" spans="13:79" x14ac:dyDescent="0.3">
      <c r="M326" s="60" t="str">
        <f t="shared" si="406"/>
        <v/>
      </c>
      <c r="N326" s="60" t="str">
        <f t="shared" si="407"/>
        <v/>
      </c>
      <c r="O326" s="60" t="str">
        <f t="shared" si="408"/>
        <v/>
      </c>
      <c r="P326" s="60" t="str">
        <f t="shared" si="409"/>
        <v/>
      </c>
      <c r="Q326" s="60" t="str">
        <f t="shared" si="410"/>
        <v/>
      </c>
      <c r="R326" s="60" t="str">
        <f t="shared" si="411"/>
        <v/>
      </c>
      <c r="S326" s="60" t="str">
        <f t="shared" si="412"/>
        <v/>
      </c>
      <c r="T326" s="60" t="str">
        <f t="shared" si="413"/>
        <v/>
      </c>
      <c r="U326" s="60" t="str">
        <f t="shared" si="414"/>
        <v/>
      </c>
      <c r="V326" s="60" t="str">
        <f t="shared" si="415"/>
        <v/>
      </c>
      <c r="X326" s="21" t="e">
        <f t="shared" si="416"/>
        <v>#NUM!</v>
      </c>
      <c r="Y326" t="e">
        <f>IF(X326-Faktor1&lt;0,IF(X326-Faktor2&lt;0,IF(X326-Faktor3&lt;0,IF(X326-Faktor4&lt;0,IF(X326-Faktor5&lt;0,IF(X326-Faktor6&lt;0,IF(X326-Faktor7&lt;0,IF(X326-Faktor8&lt;0,IF(X326-Faktor9&lt;0,IF(X326-Faktor10&lt;0,Sieger,X326-Faktor10),X326-Faktor9),X326-Faktor8),X326-Faktor7),X326-Faktor6),X326-Faktor5),X326-Faktor4),X326-Faktor3),X326-Faktor2),X326-Faktor1)</f>
        <v>#NUM!</v>
      </c>
      <c r="AE326" t="str">
        <f>IFERROR(VLOOKUP(1000,$A326:Z326,26,FALSE),"")</f>
        <v/>
      </c>
      <c r="AK326" t="str">
        <f>IFERROR(VLOOKUP(1000,$B326:AF326,31,FALSE),"")</f>
        <v/>
      </c>
      <c r="AQ326" t="str">
        <f t="shared" si="417"/>
        <v/>
      </c>
      <c r="AW326" t="str">
        <f t="shared" si="418"/>
        <v/>
      </c>
      <c r="AX326" t="str">
        <f t="shared" si="419"/>
        <v/>
      </c>
      <c r="BC326" t="str">
        <f t="shared" si="420"/>
        <v/>
      </c>
      <c r="BI326" t="str">
        <f t="shared" si="421"/>
        <v/>
      </c>
      <c r="BO326" t="str">
        <f t="shared" si="422"/>
        <v/>
      </c>
      <c r="BU326" t="str">
        <f t="shared" si="423"/>
        <v/>
      </c>
      <c r="CA326" t="str">
        <f t="shared" si="424"/>
        <v/>
      </c>
    </row>
    <row r="327" spans="13:79" x14ac:dyDescent="0.3">
      <c r="M327" s="60" t="str">
        <f t="shared" si="406"/>
        <v/>
      </c>
      <c r="N327" s="60" t="str">
        <f t="shared" si="407"/>
        <v/>
      </c>
      <c r="O327" s="60" t="str">
        <f t="shared" si="408"/>
        <v/>
      </c>
      <c r="P327" s="60" t="str">
        <f t="shared" si="409"/>
        <v/>
      </c>
      <c r="Q327" s="60" t="str">
        <f t="shared" si="410"/>
        <v/>
      </c>
      <c r="R327" s="60" t="str">
        <f t="shared" si="411"/>
        <v/>
      </c>
      <c r="S327" s="60" t="str">
        <f t="shared" si="412"/>
        <v/>
      </c>
      <c r="T327" s="60" t="str">
        <f t="shared" si="413"/>
        <v/>
      </c>
      <c r="U327" s="60" t="str">
        <f t="shared" si="414"/>
        <v/>
      </c>
      <c r="V327" s="60" t="str">
        <f t="shared" si="415"/>
        <v/>
      </c>
      <c r="X327" s="21" t="e">
        <f t="shared" si="416"/>
        <v>#NUM!</v>
      </c>
      <c r="Y327" t="e">
        <f>IF(X327-Faktor1&lt;0,IF(X327-Faktor2&lt;0,IF(X327-Faktor3&lt;0,IF(X327-Faktor4&lt;0,IF(X327-Faktor5&lt;0,IF(X327-Faktor6&lt;0,IF(X327-Faktor7&lt;0,IF(X327-Faktor8&lt;0,IF(X327-Faktor9&lt;0,IF(X327-Faktor10&lt;0,Sieger,X327-Faktor10),X327-Faktor9),X327-Faktor8),X327-Faktor7),X327-Faktor6),X327-Faktor5),X327-Faktor4),X327-Faktor3),X327-Faktor2),X327-Faktor1)</f>
        <v>#NUM!</v>
      </c>
      <c r="AE327" t="str">
        <f>IFERROR(VLOOKUP(1000,$A327:Z327,26,FALSE),"")</f>
        <v/>
      </c>
      <c r="AK327" t="str">
        <f>IFERROR(VLOOKUP(1000,$B327:AF327,31,FALSE),"")</f>
        <v/>
      </c>
      <c r="AQ327" t="str">
        <f t="shared" si="417"/>
        <v/>
      </c>
      <c r="AW327" t="str">
        <f t="shared" si="418"/>
        <v/>
      </c>
      <c r="AX327" t="str">
        <f t="shared" si="419"/>
        <v/>
      </c>
      <c r="BC327" t="str">
        <f t="shared" si="420"/>
        <v/>
      </c>
      <c r="BI327" t="str">
        <f t="shared" si="421"/>
        <v/>
      </c>
      <c r="BO327" t="str">
        <f t="shared" si="422"/>
        <v/>
      </c>
      <c r="BU327" t="str">
        <f t="shared" si="423"/>
        <v/>
      </c>
      <c r="CA327" t="str">
        <f t="shared" si="424"/>
        <v/>
      </c>
    </row>
    <row r="328" spans="13:79" x14ac:dyDescent="0.3">
      <c r="M328" s="60" t="str">
        <f t="shared" si="406"/>
        <v/>
      </c>
      <c r="N328" s="60" t="str">
        <f t="shared" si="407"/>
        <v/>
      </c>
      <c r="O328" s="60" t="str">
        <f t="shared" si="408"/>
        <v/>
      </c>
      <c r="P328" s="60" t="str">
        <f t="shared" si="409"/>
        <v/>
      </c>
      <c r="Q328" s="60" t="str">
        <f t="shared" si="410"/>
        <v/>
      </c>
      <c r="R328" s="60" t="str">
        <f t="shared" si="411"/>
        <v/>
      </c>
      <c r="S328" s="60" t="str">
        <f t="shared" si="412"/>
        <v/>
      </c>
      <c r="T328" s="60" t="str">
        <f t="shared" si="413"/>
        <v/>
      </c>
      <c r="U328" s="60" t="str">
        <f t="shared" si="414"/>
        <v/>
      </c>
      <c r="V328" s="60" t="str">
        <f t="shared" si="415"/>
        <v/>
      </c>
      <c r="X328" s="21" t="e">
        <f t="shared" si="416"/>
        <v>#NUM!</v>
      </c>
      <c r="Y328" t="e">
        <f>IF(X328-Faktor1&lt;0,IF(X328-Faktor2&lt;0,IF(X328-Faktor3&lt;0,IF(X328-Faktor4&lt;0,IF(X328-Faktor5&lt;0,IF(X328-Faktor6&lt;0,IF(X328-Faktor7&lt;0,IF(X328-Faktor8&lt;0,IF(X328-Faktor9&lt;0,IF(X328-Faktor10&lt;0,Sieger,X328-Faktor10),X328-Faktor9),X328-Faktor8),X328-Faktor7),X328-Faktor6),X328-Faktor5),X328-Faktor4),X328-Faktor3),X328-Faktor2),X328-Faktor1)</f>
        <v>#NUM!</v>
      </c>
      <c r="AE328" t="str">
        <f>IFERROR(VLOOKUP(1000,$A328:Z328,26,FALSE),"")</f>
        <v/>
      </c>
      <c r="AK328" t="str">
        <f>IFERROR(VLOOKUP(1000,$B328:AF328,31,FALSE),"")</f>
        <v/>
      </c>
      <c r="AQ328" t="str">
        <f t="shared" si="417"/>
        <v/>
      </c>
      <c r="AW328" t="str">
        <f t="shared" si="418"/>
        <v/>
      </c>
      <c r="AX328" t="str">
        <f t="shared" si="419"/>
        <v/>
      </c>
      <c r="BC328" t="str">
        <f t="shared" si="420"/>
        <v/>
      </c>
      <c r="BI328" t="str">
        <f t="shared" si="421"/>
        <v/>
      </c>
      <c r="BO328" t="str">
        <f t="shared" si="422"/>
        <v/>
      </c>
      <c r="BU328" t="str">
        <f t="shared" si="423"/>
        <v/>
      </c>
      <c r="CA328" t="str">
        <f t="shared" si="424"/>
        <v/>
      </c>
    </row>
    <row r="329" spans="13:79" x14ac:dyDescent="0.3">
      <c r="M329" s="60" t="str">
        <f t="shared" si="406"/>
        <v/>
      </c>
      <c r="N329" s="60" t="str">
        <f t="shared" si="407"/>
        <v/>
      </c>
      <c r="O329" s="60" t="str">
        <f t="shared" si="408"/>
        <v/>
      </c>
      <c r="P329" s="60" t="str">
        <f t="shared" si="409"/>
        <v/>
      </c>
      <c r="Q329" s="60" t="str">
        <f t="shared" si="410"/>
        <v/>
      </c>
      <c r="R329" s="60" t="str">
        <f t="shared" si="411"/>
        <v/>
      </c>
      <c r="S329" s="60" t="str">
        <f t="shared" si="412"/>
        <v/>
      </c>
      <c r="T329" s="60" t="str">
        <f t="shared" si="413"/>
        <v/>
      </c>
      <c r="U329" s="60" t="str">
        <f t="shared" si="414"/>
        <v/>
      </c>
      <c r="V329" s="60" t="str">
        <f t="shared" si="415"/>
        <v/>
      </c>
      <c r="X329" s="21" t="e">
        <f t="shared" si="416"/>
        <v>#NUM!</v>
      </c>
      <c r="Y329" t="e">
        <f>IF(X329-Faktor1&lt;0,IF(X329-Faktor2&lt;0,IF(X329-Faktor3&lt;0,IF(X329-Faktor4&lt;0,IF(X329-Faktor5&lt;0,IF(X329-Faktor6&lt;0,IF(X329-Faktor7&lt;0,IF(X329-Faktor8&lt;0,IF(X329-Faktor9&lt;0,IF(X329-Faktor10&lt;0,Sieger,X329-Faktor10),X329-Faktor9),X329-Faktor8),X329-Faktor7),X329-Faktor6),X329-Faktor5),X329-Faktor4),X329-Faktor3),X329-Faktor2),X329-Faktor1)</f>
        <v>#NUM!</v>
      </c>
      <c r="AE329" t="str">
        <f>IFERROR(VLOOKUP(1000,$A329:Z329,26,FALSE),"")</f>
        <v/>
      </c>
      <c r="AK329" t="str">
        <f>IFERROR(VLOOKUP(1000,$B329:AF329,31,FALSE),"")</f>
        <v/>
      </c>
      <c r="AQ329" t="str">
        <f t="shared" si="417"/>
        <v/>
      </c>
      <c r="AW329" t="str">
        <f t="shared" si="418"/>
        <v/>
      </c>
      <c r="BC329" t="str">
        <f t="shared" si="420"/>
        <v/>
      </c>
      <c r="BI329" t="str">
        <f t="shared" si="421"/>
        <v/>
      </c>
      <c r="BO329" t="str">
        <f t="shared" si="422"/>
        <v/>
      </c>
      <c r="BU329" t="str">
        <f t="shared" si="423"/>
        <v/>
      </c>
      <c r="CA329" t="str">
        <f t="shared" si="424"/>
        <v/>
      </c>
    </row>
    <row r="330" spans="13:79" x14ac:dyDescent="0.3">
      <c r="M330" s="60" t="str">
        <f t="shared" si="406"/>
        <v/>
      </c>
      <c r="N330" s="60" t="str">
        <f t="shared" si="407"/>
        <v/>
      </c>
      <c r="O330" s="60" t="str">
        <f t="shared" si="408"/>
        <v/>
      </c>
      <c r="P330" s="60" t="str">
        <f t="shared" si="409"/>
        <v/>
      </c>
      <c r="Q330" s="60" t="str">
        <f t="shared" si="410"/>
        <v/>
      </c>
      <c r="R330" s="60" t="str">
        <f t="shared" si="411"/>
        <v/>
      </c>
      <c r="S330" s="60" t="str">
        <f t="shared" si="412"/>
        <v/>
      </c>
      <c r="T330" s="60" t="str">
        <f t="shared" si="413"/>
        <v/>
      </c>
      <c r="U330" s="60" t="str">
        <f t="shared" si="414"/>
        <v/>
      </c>
      <c r="V330" s="60" t="str">
        <f t="shared" si="415"/>
        <v/>
      </c>
      <c r="X330" s="21" t="e">
        <f t="shared" si="416"/>
        <v>#NUM!</v>
      </c>
      <c r="Y330" t="e">
        <f>IF(X330-Faktor1&lt;0,IF(X330-Faktor2&lt;0,IF(X330-Faktor3&lt;0,IF(X330-Faktor4&lt;0,IF(X330-Faktor5&lt;0,IF(X330-Faktor6&lt;0,IF(X330-Faktor7&lt;0,IF(X330-Faktor8&lt;0,IF(X330-Faktor9&lt;0,IF(X330-Faktor10&lt;0,Sieger,X330-Faktor10),X330-Faktor9),X330-Faktor8),X330-Faktor7),X330-Faktor6),X330-Faktor5),X330-Faktor4),X330-Faktor3),X330-Faktor2),X330-Faktor1)</f>
        <v>#NUM!</v>
      </c>
      <c r="AE330" t="str">
        <f>IFERROR(VLOOKUP(1000,$A330:Z330,26,FALSE),"")</f>
        <v/>
      </c>
      <c r="AK330" t="str">
        <f>IFERROR(VLOOKUP(1000,$B330:AF330,31,FALSE),"")</f>
        <v/>
      </c>
      <c r="AQ330" t="str">
        <f t="shared" si="417"/>
        <v/>
      </c>
      <c r="AW330" t="str">
        <f t="shared" si="418"/>
        <v/>
      </c>
      <c r="BC330" t="str">
        <f t="shared" si="420"/>
        <v/>
      </c>
      <c r="BI330" t="str">
        <f t="shared" si="421"/>
        <v/>
      </c>
      <c r="BO330" t="str">
        <f t="shared" si="422"/>
        <v/>
      </c>
      <c r="BU330" t="str">
        <f t="shared" si="423"/>
        <v/>
      </c>
      <c r="CA330" t="str">
        <f t="shared" si="424"/>
        <v/>
      </c>
    </row>
    <row r="331" spans="13:79" x14ac:dyDescent="0.3">
      <c r="M331" s="60" t="str">
        <f t="shared" si="406"/>
        <v/>
      </c>
      <c r="N331" s="60" t="str">
        <f t="shared" si="407"/>
        <v/>
      </c>
      <c r="O331" s="60" t="str">
        <f t="shared" si="408"/>
        <v/>
      </c>
      <c r="P331" s="60" t="str">
        <f t="shared" si="409"/>
        <v/>
      </c>
      <c r="Q331" s="60" t="str">
        <f t="shared" si="410"/>
        <v/>
      </c>
      <c r="R331" s="60" t="str">
        <f t="shared" si="411"/>
        <v/>
      </c>
      <c r="S331" s="60" t="str">
        <f t="shared" si="412"/>
        <v/>
      </c>
      <c r="T331" s="60" t="str">
        <f t="shared" si="413"/>
        <v/>
      </c>
      <c r="U331" s="60" t="str">
        <f t="shared" si="414"/>
        <v/>
      </c>
      <c r="V331" s="60" t="str">
        <f t="shared" si="415"/>
        <v/>
      </c>
      <c r="X331" s="21" t="e">
        <f t="shared" si="416"/>
        <v>#NUM!</v>
      </c>
      <c r="Y331" t="e">
        <f>IF(X331-Faktor1&lt;0,IF(X331-Faktor2&lt;0,IF(X331-Faktor3&lt;0,IF(X331-Faktor4&lt;0,IF(X331-Faktor5&lt;0,IF(X331-Faktor6&lt;0,IF(X331-Faktor7&lt;0,IF(X331-Faktor8&lt;0,IF(X331-Faktor9&lt;0,IF(X331-Faktor10&lt;0,Sieger,X331-Faktor10),X331-Faktor9),X331-Faktor8),X331-Faktor7),X331-Faktor6),X331-Faktor5),X331-Faktor4),X331-Faktor3),X331-Faktor2),X331-Faktor1)</f>
        <v>#NUM!</v>
      </c>
      <c r="AE331" t="str">
        <f>IFERROR(VLOOKUP(1000,$A331:Z331,26,FALSE),"")</f>
        <v/>
      </c>
      <c r="AK331" t="str">
        <f>IFERROR(VLOOKUP(1000,$B331:AF331,31,FALSE),"")</f>
        <v/>
      </c>
      <c r="AQ331" t="str">
        <f t="shared" si="417"/>
        <v/>
      </c>
      <c r="AW331" t="str">
        <f t="shared" si="418"/>
        <v/>
      </c>
      <c r="BC331" t="str">
        <f t="shared" si="420"/>
        <v/>
      </c>
      <c r="BI331" t="str">
        <f t="shared" si="421"/>
        <v/>
      </c>
      <c r="BO331" t="str">
        <f t="shared" si="422"/>
        <v/>
      </c>
      <c r="BU331" t="str">
        <f t="shared" si="423"/>
        <v/>
      </c>
      <c r="CA331" t="str">
        <f t="shared" si="424"/>
        <v/>
      </c>
    </row>
    <row r="332" spans="13:79" x14ac:dyDescent="0.3">
      <c r="M332" s="60" t="str">
        <f t="shared" si="406"/>
        <v/>
      </c>
      <c r="N332" s="60" t="str">
        <f t="shared" si="407"/>
        <v/>
      </c>
      <c r="O332" s="60" t="str">
        <f t="shared" si="408"/>
        <v/>
      </c>
      <c r="P332" s="60" t="str">
        <f t="shared" si="409"/>
        <v/>
      </c>
      <c r="Q332" s="60" t="str">
        <f t="shared" si="410"/>
        <v/>
      </c>
      <c r="R332" s="60" t="str">
        <f t="shared" si="411"/>
        <v/>
      </c>
      <c r="S332" s="60" t="str">
        <f t="shared" si="412"/>
        <v/>
      </c>
      <c r="T332" s="60" t="str">
        <f t="shared" si="413"/>
        <v/>
      </c>
      <c r="U332" s="60" t="str">
        <f t="shared" si="414"/>
        <v/>
      </c>
      <c r="V332" s="60" t="str">
        <f t="shared" si="415"/>
        <v/>
      </c>
      <c r="X332" s="21" t="e">
        <f t="shared" si="416"/>
        <v>#NUM!</v>
      </c>
      <c r="Y332" t="e">
        <f>IF(X332-Faktor1&lt;0,IF(X332-Faktor2&lt;0,IF(X332-Faktor3&lt;0,IF(X332-Faktor4&lt;0,IF(X332-Faktor5&lt;0,IF(X332-Faktor6&lt;0,IF(X332-Faktor7&lt;0,IF(X332-Faktor8&lt;0,IF(X332-Faktor9&lt;0,IF(X332-Faktor10&lt;0,Sieger,X332-Faktor10),X332-Faktor9),X332-Faktor8),X332-Faktor7),X332-Faktor6),X332-Faktor5),X332-Faktor4),X332-Faktor3),X332-Faktor2),X332-Faktor1)</f>
        <v>#NUM!</v>
      </c>
      <c r="AE332" t="str">
        <f>IFERROR(VLOOKUP(1000,$A332:Z332,26,FALSE),"")</f>
        <v/>
      </c>
      <c r="AK332" t="str">
        <f>IFERROR(VLOOKUP(1000,$B332:AF332,31,FALSE),"")</f>
        <v/>
      </c>
      <c r="AQ332" t="str">
        <f t="shared" si="417"/>
        <v/>
      </c>
      <c r="AW332" t="str">
        <f t="shared" si="418"/>
        <v/>
      </c>
      <c r="BC332" t="str">
        <f t="shared" si="420"/>
        <v/>
      </c>
      <c r="BI332" t="str">
        <f t="shared" si="421"/>
        <v/>
      </c>
      <c r="BO332" t="str">
        <f t="shared" si="422"/>
        <v/>
      </c>
      <c r="BU332" t="str">
        <f t="shared" si="423"/>
        <v/>
      </c>
      <c r="CA332" t="str">
        <f t="shared" si="424"/>
        <v/>
      </c>
    </row>
    <row r="333" spans="13:79" x14ac:dyDescent="0.3">
      <c r="M333" s="60" t="str">
        <f t="shared" ref="M333:M364" si="425">IFERROR(M132+Faktor1,"")</f>
        <v/>
      </c>
      <c r="N333" s="60" t="str">
        <f t="shared" ref="N333:N364" si="426">IFERROR(N132+Faktor2,"")</f>
        <v/>
      </c>
      <c r="O333" s="60" t="str">
        <f t="shared" ref="O333:O364" si="427">IFERROR(O132+Faktor3,"")</f>
        <v/>
      </c>
      <c r="P333" s="60" t="str">
        <f t="shared" ref="P333:P364" si="428">IFERROR(P132+Faktor4,"")</f>
        <v/>
      </c>
      <c r="Q333" s="60" t="str">
        <f t="shared" ref="Q333:Q364" si="429">IFERROR(Q132+Faktor5,"")</f>
        <v/>
      </c>
      <c r="R333" s="60" t="str">
        <f t="shared" ref="R333:R364" si="430">IFERROR(R132+Faktor6,"")</f>
        <v/>
      </c>
      <c r="S333" s="60" t="str">
        <f t="shared" ref="S333:S364" si="431">IFERROR(S132+Faktor7,"")</f>
        <v/>
      </c>
      <c r="T333" s="60" t="str">
        <f t="shared" ref="T333:T364" si="432">IFERROR(T132+Faktor8,"")</f>
        <v/>
      </c>
      <c r="U333" s="60" t="str">
        <f t="shared" ref="U333:U364" si="433">IFERROR(U132+Faktor9,"")</f>
        <v/>
      </c>
      <c r="V333" s="60" t="str">
        <f t="shared" ref="V333:V364" si="434">IFERROR(V132+Faktor10,"")</f>
        <v/>
      </c>
      <c r="X333" s="21" t="e">
        <f t="shared" ref="X333:X364" si="435">SMALL($M$205:$V$404,ROW(X129))</f>
        <v>#NUM!</v>
      </c>
      <c r="Y333" t="e">
        <f>IF(X333-Faktor1&lt;0,IF(X333-Faktor2&lt;0,IF(X333-Faktor3&lt;0,IF(X333-Faktor4&lt;0,IF(X333-Faktor5&lt;0,IF(X333-Faktor6&lt;0,IF(X333-Faktor7&lt;0,IF(X333-Faktor8&lt;0,IF(X333-Faktor9&lt;0,IF(X333-Faktor10&lt;0,Sieger,X333-Faktor10),X333-Faktor9),X333-Faktor8),X333-Faktor7),X333-Faktor6),X333-Faktor5),X333-Faktor4),X333-Faktor3),X333-Faktor2),X333-Faktor1)</f>
        <v>#NUM!</v>
      </c>
      <c r="AE333" t="str">
        <f>IFERROR(VLOOKUP(1000,$A333:Z333,26,FALSE),"")</f>
        <v/>
      </c>
      <c r="AK333" t="str">
        <f>IFERROR(VLOOKUP(1000,$B333:AF333,31,FALSE),"")</f>
        <v/>
      </c>
      <c r="AQ333" t="str">
        <f t="shared" si="417"/>
        <v/>
      </c>
      <c r="AW333" t="str">
        <f t="shared" si="418"/>
        <v/>
      </c>
      <c r="BC333" t="str">
        <f t="shared" si="420"/>
        <v/>
      </c>
      <c r="BI333" t="str">
        <f t="shared" si="421"/>
        <v/>
      </c>
      <c r="BO333" t="str">
        <f t="shared" si="422"/>
        <v/>
      </c>
      <c r="BU333" t="str">
        <f t="shared" si="423"/>
        <v/>
      </c>
      <c r="CA333" t="str">
        <f t="shared" si="424"/>
        <v/>
      </c>
    </row>
    <row r="334" spans="13:79" x14ac:dyDescent="0.3">
      <c r="M334" s="60" t="str">
        <f t="shared" si="425"/>
        <v/>
      </c>
      <c r="N334" s="60" t="str">
        <f t="shared" si="426"/>
        <v/>
      </c>
      <c r="O334" s="60" t="str">
        <f t="shared" si="427"/>
        <v/>
      </c>
      <c r="P334" s="60" t="str">
        <f t="shared" si="428"/>
        <v/>
      </c>
      <c r="Q334" s="60" t="str">
        <f t="shared" si="429"/>
        <v/>
      </c>
      <c r="R334" s="60" t="str">
        <f t="shared" si="430"/>
        <v/>
      </c>
      <c r="S334" s="60" t="str">
        <f t="shared" si="431"/>
        <v/>
      </c>
      <c r="T334" s="60" t="str">
        <f t="shared" si="432"/>
        <v/>
      </c>
      <c r="U334" s="60" t="str">
        <f t="shared" si="433"/>
        <v/>
      </c>
      <c r="V334" s="60" t="str">
        <f t="shared" si="434"/>
        <v/>
      </c>
      <c r="X334" s="21" t="e">
        <f t="shared" si="435"/>
        <v>#NUM!</v>
      </c>
      <c r="Y334" t="e">
        <f>IF(X334-Faktor1&lt;0,IF(X334-Faktor2&lt;0,IF(X334-Faktor3&lt;0,IF(X334-Faktor4&lt;0,IF(X334-Faktor5&lt;0,IF(X334-Faktor6&lt;0,IF(X334-Faktor7&lt;0,IF(X334-Faktor8&lt;0,IF(X334-Faktor9&lt;0,IF(X334-Faktor10&lt;0,Sieger,X334-Faktor10),X334-Faktor9),X334-Faktor8),X334-Faktor7),X334-Faktor6),X334-Faktor5),X334-Faktor4),X334-Faktor3),X334-Faktor2),X334-Faktor1)</f>
        <v>#NUM!</v>
      </c>
      <c r="AE334" t="str">
        <f>IFERROR(VLOOKUP(1000,$A334:Z334,26,FALSE),"")</f>
        <v/>
      </c>
      <c r="AK334" t="str">
        <f>IFERROR(VLOOKUP(1000,$B334:AF334,31,FALSE),"")</f>
        <v/>
      </c>
      <c r="AQ334" t="str">
        <f t="shared" si="417"/>
        <v/>
      </c>
      <c r="AW334" t="str">
        <f t="shared" si="418"/>
        <v/>
      </c>
      <c r="BC334" t="str">
        <f t="shared" si="420"/>
        <v/>
      </c>
      <c r="BI334" t="str">
        <f t="shared" si="421"/>
        <v/>
      </c>
      <c r="BO334" t="str">
        <f t="shared" si="422"/>
        <v/>
      </c>
      <c r="BU334" t="str">
        <f t="shared" si="423"/>
        <v/>
      </c>
      <c r="CA334" t="str">
        <f t="shared" si="424"/>
        <v/>
      </c>
    </row>
    <row r="335" spans="13:79" x14ac:dyDescent="0.3">
      <c r="M335" s="60" t="str">
        <f t="shared" si="425"/>
        <v/>
      </c>
      <c r="N335" s="60" t="str">
        <f t="shared" si="426"/>
        <v/>
      </c>
      <c r="O335" s="60" t="str">
        <f t="shared" si="427"/>
        <v/>
      </c>
      <c r="P335" s="60" t="str">
        <f t="shared" si="428"/>
        <v/>
      </c>
      <c r="Q335" s="60" t="str">
        <f t="shared" si="429"/>
        <v/>
      </c>
      <c r="R335" s="60" t="str">
        <f t="shared" si="430"/>
        <v/>
      </c>
      <c r="S335" s="60" t="str">
        <f t="shared" si="431"/>
        <v/>
      </c>
      <c r="T335" s="60" t="str">
        <f t="shared" si="432"/>
        <v/>
      </c>
      <c r="U335" s="60" t="str">
        <f t="shared" si="433"/>
        <v/>
      </c>
      <c r="V335" s="60" t="str">
        <f t="shared" si="434"/>
        <v/>
      </c>
      <c r="X335" s="21" t="e">
        <f t="shared" si="435"/>
        <v>#NUM!</v>
      </c>
      <c r="Y335" t="e">
        <f>IF(X335-Faktor1&lt;0,IF(X335-Faktor2&lt;0,IF(X335-Faktor3&lt;0,IF(X335-Faktor4&lt;0,IF(X335-Faktor5&lt;0,IF(X335-Faktor6&lt;0,IF(X335-Faktor7&lt;0,IF(X335-Faktor8&lt;0,IF(X335-Faktor9&lt;0,IF(X335-Faktor10&lt;0,Sieger,X335-Faktor10),X335-Faktor9),X335-Faktor8),X335-Faktor7),X335-Faktor6),X335-Faktor5),X335-Faktor4),X335-Faktor3),X335-Faktor2),X335-Faktor1)</f>
        <v>#NUM!</v>
      </c>
      <c r="AE335" t="str">
        <f>IFERROR(VLOOKUP(1000,$A335:Z335,26,FALSE),"")</f>
        <v/>
      </c>
      <c r="AK335" t="str">
        <f>IFERROR(VLOOKUP(1000,$B335:AF335,31,FALSE),"")</f>
        <v/>
      </c>
      <c r="AQ335" t="str">
        <f t="shared" si="417"/>
        <v/>
      </c>
      <c r="AW335" t="str">
        <f t="shared" si="418"/>
        <v/>
      </c>
      <c r="BC335" t="str">
        <f t="shared" si="420"/>
        <v/>
      </c>
      <c r="BI335" t="str">
        <f t="shared" si="421"/>
        <v/>
      </c>
      <c r="BO335" t="str">
        <f t="shared" si="422"/>
        <v/>
      </c>
      <c r="BU335" t="str">
        <f t="shared" si="423"/>
        <v/>
      </c>
      <c r="CA335" t="str">
        <f t="shared" si="424"/>
        <v/>
      </c>
    </row>
    <row r="336" spans="13:79" x14ac:dyDescent="0.3">
      <c r="M336" s="60" t="str">
        <f t="shared" si="425"/>
        <v/>
      </c>
      <c r="N336" s="60" t="str">
        <f t="shared" si="426"/>
        <v/>
      </c>
      <c r="O336" s="60" t="str">
        <f t="shared" si="427"/>
        <v/>
      </c>
      <c r="P336" s="60" t="str">
        <f t="shared" si="428"/>
        <v/>
      </c>
      <c r="Q336" s="60" t="str">
        <f t="shared" si="429"/>
        <v/>
      </c>
      <c r="R336" s="60" t="str">
        <f t="shared" si="430"/>
        <v/>
      </c>
      <c r="S336" s="60" t="str">
        <f t="shared" si="431"/>
        <v/>
      </c>
      <c r="T336" s="60" t="str">
        <f t="shared" si="432"/>
        <v/>
      </c>
      <c r="U336" s="60" t="str">
        <f t="shared" si="433"/>
        <v/>
      </c>
      <c r="V336" s="60" t="str">
        <f t="shared" si="434"/>
        <v/>
      </c>
      <c r="X336" s="21" t="e">
        <f t="shared" si="435"/>
        <v>#NUM!</v>
      </c>
      <c r="Y336" t="e">
        <f>IF(X336-Faktor1&lt;0,IF(X336-Faktor2&lt;0,IF(X336-Faktor3&lt;0,IF(X336-Faktor4&lt;0,IF(X336-Faktor5&lt;0,IF(X336-Faktor6&lt;0,IF(X336-Faktor7&lt;0,IF(X336-Faktor8&lt;0,IF(X336-Faktor9&lt;0,IF(X336-Faktor10&lt;0,Sieger,X336-Faktor10),X336-Faktor9),X336-Faktor8),X336-Faktor7),X336-Faktor6),X336-Faktor5),X336-Faktor4),X336-Faktor3),X336-Faktor2),X336-Faktor1)</f>
        <v>#NUM!</v>
      </c>
      <c r="AE336" t="str">
        <f>IFERROR(VLOOKUP(1000,$A336:Z336,26,FALSE),"")</f>
        <v/>
      </c>
      <c r="AK336" t="str">
        <f>IFERROR(VLOOKUP(1000,$B336:AF336,31,FALSE),"")</f>
        <v/>
      </c>
      <c r="AQ336" t="str">
        <f t="shared" si="417"/>
        <v/>
      </c>
      <c r="AW336" t="str">
        <f t="shared" si="418"/>
        <v/>
      </c>
      <c r="BC336" t="str">
        <f t="shared" si="420"/>
        <v/>
      </c>
      <c r="BI336" t="str">
        <f t="shared" si="421"/>
        <v/>
      </c>
      <c r="BO336" t="str">
        <f t="shared" si="422"/>
        <v/>
      </c>
      <c r="BU336" t="str">
        <f t="shared" si="423"/>
        <v/>
      </c>
      <c r="CA336" t="str">
        <f t="shared" si="424"/>
        <v/>
      </c>
    </row>
    <row r="337" spans="13:79" x14ac:dyDescent="0.3">
      <c r="M337" s="60" t="str">
        <f t="shared" si="425"/>
        <v/>
      </c>
      <c r="N337" s="60" t="str">
        <f t="shared" si="426"/>
        <v/>
      </c>
      <c r="O337" s="60" t="str">
        <f t="shared" si="427"/>
        <v/>
      </c>
      <c r="P337" s="60" t="str">
        <f t="shared" si="428"/>
        <v/>
      </c>
      <c r="Q337" s="60" t="str">
        <f t="shared" si="429"/>
        <v/>
      </c>
      <c r="R337" s="60" t="str">
        <f t="shared" si="430"/>
        <v/>
      </c>
      <c r="S337" s="60" t="str">
        <f t="shared" si="431"/>
        <v/>
      </c>
      <c r="T337" s="60" t="str">
        <f t="shared" si="432"/>
        <v/>
      </c>
      <c r="U337" s="60" t="str">
        <f t="shared" si="433"/>
        <v/>
      </c>
      <c r="V337" s="60" t="str">
        <f t="shared" si="434"/>
        <v/>
      </c>
      <c r="X337" s="21" t="e">
        <f t="shared" si="435"/>
        <v>#NUM!</v>
      </c>
      <c r="Y337" t="e">
        <f>IF(X337-Faktor1&lt;0,IF(X337-Faktor2&lt;0,IF(X337-Faktor3&lt;0,IF(X337-Faktor4&lt;0,IF(X337-Faktor5&lt;0,IF(X337-Faktor6&lt;0,IF(X337-Faktor7&lt;0,IF(X337-Faktor8&lt;0,IF(X337-Faktor9&lt;0,IF(X337-Faktor10&lt;0,Sieger,X337-Faktor10),X337-Faktor9),X337-Faktor8),X337-Faktor7),X337-Faktor6),X337-Faktor5),X337-Faktor4),X337-Faktor3),X337-Faktor2),X337-Faktor1)</f>
        <v>#NUM!</v>
      </c>
      <c r="AE337" t="str">
        <f>IFERROR(VLOOKUP(1000,$A337:Z337,26,FALSE),"")</f>
        <v/>
      </c>
      <c r="AK337" t="str">
        <f>IFERROR(VLOOKUP(1000,$B337:AF337,31,FALSE),"")</f>
        <v/>
      </c>
      <c r="AQ337" t="str">
        <f t="shared" si="417"/>
        <v/>
      </c>
      <c r="AW337" t="str">
        <f t="shared" si="418"/>
        <v/>
      </c>
      <c r="BC337" t="str">
        <f t="shared" si="420"/>
        <v/>
      </c>
      <c r="BI337" t="str">
        <f t="shared" si="421"/>
        <v/>
      </c>
      <c r="BO337" t="str">
        <f t="shared" si="422"/>
        <v/>
      </c>
      <c r="BU337" t="str">
        <f t="shared" si="423"/>
        <v/>
      </c>
      <c r="CA337" t="str">
        <f t="shared" si="424"/>
        <v/>
      </c>
    </row>
    <row r="338" spans="13:79" x14ac:dyDescent="0.3">
      <c r="M338" s="60" t="str">
        <f t="shared" si="425"/>
        <v/>
      </c>
      <c r="N338" s="60" t="str">
        <f t="shared" si="426"/>
        <v/>
      </c>
      <c r="O338" s="60" t="str">
        <f t="shared" si="427"/>
        <v/>
      </c>
      <c r="P338" s="60" t="str">
        <f t="shared" si="428"/>
        <v/>
      </c>
      <c r="Q338" s="60" t="str">
        <f t="shared" si="429"/>
        <v/>
      </c>
      <c r="R338" s="60" t="str">
        <f t="shared" si="430"/>
        <v/>
      </c>
      <c r="S338" s="60" t="str">
        <f t="shared" si="431"/>
        <v/>
      </c>
      <c r="T338" s="60" t="str">
        <f t="shared" si="432"/>
        <v/>
      </c>
      <c r="U338" s="60" t="str">
        <f t="shared" si="433"/>
        <v/>
      </c>
      <c r="V338" s="60" t="str">
        <f t="shared" si="434"/>
        <v/>
      </c>
      <c r="X338" s="21" t="e">
        <f t="shared" si="435"/>
        <v>#NUM!</v>
      </c>
      <c r="Y338" t="e">
        <f>IF(X338-Faktor1&lt;0,IF(X338-Faktor2&lt;0,IF(X338-Faktor3&lt;0,IF(X338-Faktor4&lt;0,IF(X338-Faktor5&lt;0,IF(X338-Faktor6&lt;0,IF(X338-Faktor7&lt;0,IF(X338-Faktor8&lt;0,IF(X338-Faktor9&lt;0,IF(X338-Faktor10&lt;0,Sieger,X338-Faktor10),X338-Faktor9),X338-Faktor8),X338-Faktor7),X338-Faktor6),X338-Faktor5),X338-Faktor4),X338-Faktor3),X338-Faktor2),X338-Faktor1)</f>
        <v>#NUM!</v>
      </c>
      <c r="AE338" t="str">
        <f>IFERROR(VLOOKUP(1000,$A338:Z338,26,FALSE),"")</f>
        <v/>
      </c>
      <c r="AK338" t="str">
        <f>IFERROR(VLOOKUP(1000,$B338:AF338,31,FALSE),"")</f>
        <v/>
      </c>
      <c r="AQ338" t="str">
        <f t="shared" si="417"/>
        <v/>
      </c>
      <c r="AW338" t="str">
        <f t="shared" si="418"/>
        <v/>
      </c>
      <c r="BC338" t="str">
        <f t="shared" si="420"/>
        <v/>
      </c>
      <c r="BI338" t="str">
        <f t="shared" si="421"/>
        <v/>
      </c>
      <c r="BO338" t="str">
        <f t="shared" si="422"/>
        <v/>
      </c>
      <c r="BU338" t="str">
        <f t="shared" si="423"/>
        <v/>
      </c>
      <c r="CA338" t="str">
        <f t="shared" si="424"/>
        <v/>
      </c>
    </row>
    <row r="339" spans="13:79" x14ac:dyDescent="0.3">
      <c r="M339" s="60" t="str">
        <f t="shared" si="425"/>
        <v/>
      </c>
      <c r="N339" s="60" t="str">
        <f t="shared" si="426"/>
        <v/>
      </c>
      <c r="O339" s="60" t="str">
        <f t="shared" si="427"/>
        <v/>
      </c>
      <c r="P339" s="60" t="str">
        <f t="shared" si="428"/>
        <v/>
      </c>
      <c r="Q339" s="60" t="str">
        <f t="shared" si="429"/>
        <v/>
      </c>
      <c r="R339" s="60" t="str">
        <f t="shared" si="430"/>
        <v/>
      </c>
      <c r="S339" s="60" t="str">
        <f t="shared" si="431"/>
        <v/>
      </c>
      <c r="T339" s="60" t="str">
        <f t="shared" si="432"/>
        <v/>
      </c>
      <c r="U339" s="60" t="str">
        <f t="shared" si="433"/>
        <v/>
      </c>
      <c r="V339" s="60" t="str">
        <f t="shared" si="434"/>
        <v/>
      </c>
      <c r="X339" s="21" t="e">
        <f t="shared" si="435"/>
        <v>#NUM!</v>
      </c>
      <c r="Y339" t="e">
        <f>IF(X339-Faktor1&lt;0,IF(X339-Faktor2&lt;0,IF(X339-Faktor3&lt;0,IF(X339-Faktor4&lt;0,IF(X339-Faktor5&lt;0,IF(X339-Faktor6&lt;0,IF(X339-Faktor7&lt;0,IF(X339-Faktor8&lt;0,IF(X339-Faktor9&lt;0,IF(X339-Faktor10&lt;0,Sieger,X339-Faktor10),X339-Faktor9),X339-Faktor8),X339-Faktor7),X339-Faktor6),X339-Faktor5),X339-Faktor4),X339-Faktor3),X339-Faktor2),X339-Faktor1)</f>
        <v>#NUM!</v>
      </c>
      <c r="AE339" t="str">
        <f>IFERROR(VLOOKUP(1000,$A339:Z339,26,FALSE),"")</f>
        <v/>
      </c>
      <c r="AK339" t="str">
        <f>IFERROR(VLOOKUP(1000,$B339:AF339,31,FALSE),"")</f>
        <v/>
      </c>
      <c r="AQ339" t="str">
        <f t="shared" si="417"/>
        <v/>
      </c>
      <c r="AW339" t="str">
        <f t="shared" si="418"/>
        <v/>
      </c>
      <c r="BC339" t="str">
        <f t="shared" si="420"/>
        <v/>
      </c>
      <c r="BI339" t="str">
        <f t="shared" si="421"/>
        <v/>
      </c>
      <c r="BO339" t="str">
        <f t="shared" si="422"/>
        <v/>
      </c>
      <c r="BU339" t="str">
        <f t="shared" si="423"/>
        <v/>
      </c>
      <c r="CA339" t="str">
        <f t="shared" si="424"/>
        <v/>
      </c>
    </row>
    <row r="340" spans="13:79" x14ac:dyDescent="0.3">
      <c r="M340" s="60" t="str">
        <f t="shared" si="425"/>
        <v/>
      </c>
      <c r="N340" s="60" t="str">
        <f t="shared" si="426"/>
        <v/>
      </c>
      <c r="O340" s="60" t="str">
        <f t="shared" si="427"/>
        <v/>
      </c>
      <c r="P340" s="60" t="str">
        <f t="shared" si="428"/>
        <v/>
      </c>
      <c r="Q340" s="60" t="str">
        <f t="shared" si="429"/>
        <v/>
      </c>
      <c r="R340" s="60" t="str">
        <f t="shared" si="430"/>
        <v/>
      </c>
      <c r="S340" s="60" t="str">
        <f t="shared" si="431"/>
        <v/>
      </c>
      <c r="T340" s="60" t="str">
        <f t="shared" si="432"/>
        <v/>
      </c>
      <c r="U340" s="60" t="str">
        <f t="shared" si="433"/>
        <v/>
      </c>
      <c r="V340" s="60" t="str">
        <f t="shared" si="434"/>
        <v/>
      </c>
      <c r="X340" s="21" t="e">
        <f t="shared" si="435"/>
        <v>#NUM!</v>
      </c>
      <c r="Y340" t="e">
        <f>IF(X340-Faktor1&lt;0,IF(X340-Faktor2&lt;0,IF(X340-Faktor3&lt;0,IF(X340-Faktor4&lt;0,IF(X340-Faktor5&lt;0,IF(X340-Faktor6&lt;0,IF(X340-Faktor7&lt;0,IF(X340-Faktor8&lt;0,IF(X340-Faktor9&lt;0,IF(X340-Faktor10&lt;0,Sieger,X340-Faktor10),X340-Faktor9),X340-Faktor8),X340-Faktor7),X340-Faktor6),X340-Faktor5),X340-Faktor4),X340-Faktor3),X340-Faktor2),X340-Faktor1)</f>
        <v>#NUM!</v>
      </c>
      <c r="AE340" t="str">
        <f>IFERROR(VLOOKUP(1000,$A340:Z340,26,FALSE),"")</f>
        <v/>
      </c>
      <c r="AK340" t="str">
        <f>IFERROR(VLOOKUP(1000,$B340:AF340,31,FALSE),"")</f>
        <v/>
      </c>
      <c r="AQ340" t="str">
        <f t="shared" si="417"/>
        <v/>
      </c>
      <c r="AW340" t="str">
        <f t="shared" si="418"/>
        <v/>
      </c>
      <c r="BC340" t="str">
        <f t="shared" si="420"/>
        <v/>
      </c>
      <c r="BI340" t="str">
        <f t="shared" si="421"/>
        <v/>
      </c>
      <c r="BO340" t="str">
        <f t="shared" si="422"/>
        <v/>
      </c>
      <c r="BU340" t="str">
        <f t="shared" si="423"/>
        <v/>
      </c>
      <c r="CA340" t="str">
        <f t="shared" si="424"/>
        <v/>
      </c>
    </row>
    <row r="341" spans="13:79" x14ac:dyDescent="0.3">
      <c r="M341" s="60" t="str">
        <f t="shared" si="425"/>
        <v/>
      </c>
      <c r="N341" s="60" t="str">
        <f t="shared" si="426"/>
        <v/>
      </c>
      <c r="O341" s="60" t="str">
        <f t="shared" si="427"/>
        <v/>
      </c>
      <c r="P341" s="60" t="str">
        <f t="shared" si="428"/>
        <v/>
      </c>
      <c r="Q341" s="60" t="str">
        <f t="shared" si="429"/>
        <v/>
      </c>
      <c r="R341" s="60" t="str">
        <f t="shared" si="430"/>
        <v/>
      </c>
      <c r="S341" s="60" t="str">
        <f t="shared" si="431"/>
        <v/>
      </c>
      <c r="T341" s="60" t="str">
        <f t="shared" si="432"/>
        <v/>
      </c>
      <c r="U341" s="60" t="str">
        <f t="shared" si="433"/>
        <v/>
      </c>
      <c r="V341" s="60" t="str">
        <f t="shared" si="434"/>
        <v/>
      </c>
      <c r="X341" s="21" t="e">
        <f t="shared" si="435"/>
        <v>#NUM!</v>
      </c>
      <c r="Y341" t="e">
        <f>IF(X341-Faktor1&lt;0,IF(X341-Faktor2&lt;0,IF(X341-Faktor3&lt;0,IF(X341-Faktor4&lt;0,IF(X341-Faktor5&lt;0,IF(X341-Faktor6&lt;0,IF(X341-Faktor7&lt;0,IF(X341-Faktor8&lt;0,IF(X341-Faktor9&lt;0,IF(X341-Faktor10&lt;0,Sieger,X341-Faktor10),X341-Faktor9),X341-Faktor8),X341-Faktor7),X341-Faktor6),X341-Faktor5),X341-Faktor4),X341-Faktor3),X341-Faktor2),X341-Faktor1)</f>
        <v>#NUM!</v>
      </c>
      <c r="AE341" t="str">
        <f>IFERROR(VLOOKUP(1000,$A341:Z341,26,FALSE),"")</f>
        <v/>
      </c>
      <c r="AK341" t="str">
        <f>IFERROR(VLOOKUP(1000,$B341:AF341,31,FALSE),"")</f>
        <v/>
      </c>
      <c r="AQ341" t="str">
        <f t="shared" si="417"/>
        <v/>
      </c>
      <c r="AW341" t="str">
        <f t="shared" si="418"/>
        <v/>
      </c>
      <c r="BC341" t="str">
        <f t="shared" si="420"/>
        <v/>
      </c>
      <c r="BI341" t="str">
        <f t="shared" si="421"/>
        <v/>
      </c>
      <c r="BO341" t="str">
        <f t="shared" si="422"/>
        <v/>
      </c>
      <c r="BU341" t="str">
        <f t="shared" si="423"/>
        <v/>
      </c>
      <c r="CA341" t="str">
        <f t="shared" si="424"/>
        <v/>
      </c>
    </row>
    <row r="342" spans="13:79" x14ac:dyDescent="0.3">
      <c r="M342" s="60" t="str">
        <f t="shared" si="425"/>
        <v/>
      </c>
      <c r="N342" s="60" t="str">
        <f t="shared" si="426"/>
        <v/>
      </c>
      <c r="O342" s="60" t="str">
        <f t="shared" si="427"/>
        <v/>
      </c>
      <c r="P342" s="60" t="str">
        <f t="shared" si="428"/>
        <v/>
      </c>
      <c r="Q342" s="60" t="str">
        <f t="shared" si="429"/>
        <v/>
      </c>
      <c r="R342" s="60" t="str">
        <f t="shared" si="430"/>
        <v/>
      </c>
      <c r="S342" s="60" t="str">
        <f t="shared" si="431"/>
        <v/>
      </c>
      <c r="T342" s="60" t="str">
        <f t="shared" si="432"/>
        <v/>
      </c>
      <c r="U342" s="60" t="str">
        <f t="shared" si="433"/>
        <v/>
      </c>
      <c r="V342" s="60" t="str">
        <f t="shared" si="434"/>
        <v/>
      </c>
      <c r="X342" s="21" t="e">
        <f t="shared" si="435"/>
        <v>#NUM!</v>
      </c>
      <c r="Y342" t="e">
        <f>IF(X342-Faktor1&lt;0,IF(X342-Faktor2&lt;0,IF(X342-Faktor3&lt;0,IF(X342-Faktor4&lt;0,IF(X342-Faktor5&lt;0,IF(X342-Faktor6&lt;0,IF(X342-Faktor7&lt;0,IF(X342-Faktor8&lt;0,IF(X342-Faktor9&lt;0,IF(X342-Faktor10&lt;0,Sieger,X342-Faktor10),X342-Faktor9),X342-Faktor8),X342-Faktor7),X342-Faktor6),X342-Faktor5),X342-Faktor4),X342-Faktor3),X342-Faktor2),X342-Faktor1)</f>
        <v>#NUM!</v>
      </c>
      <c r="AE342" t="str">
        <f>IFERROR(VLOOKUP(1000,$A342:Z342,26,FALSE),"")</f>
        <v/>
      </c>
      <c r="AK342" t="str">
        <f>IFERROR(VLOOKUP(1000,$B342:AF342,31,FALSE),"")</f>
        <v/>
      </c>
      <c r="AQ342" t="str">
        <f t="shared" si="417"/>
        <v/>
      </c>
      <c r="AW342" t="str">
        <f t="shared" si="418"/>
        <v/>
      </c>
      <c r="BC342" t="str">
        <f t="shared" si="420"/>
        <v/>
      </c>
      <c r="BI342" t="str">
        <f t="shared" si="421"/>
        <v/>
      </c>
      <c r="BO342" t="str">
        <f t="shared" si="422"/>
        <v/>
      </c>
      <c r="BU342" t="str">
        <f t="shared" si="423"/>
        <v/>
      </c>
      <c r="CA342" t="str">
        <f t="shared" si="424"/>
        <v/>
      </c>
    </row>
    <row r="343" spans="13:79" x14ac:dyDescent="0.3">
      <c r="M343" s="60" t="str">
        <f t="shared" si="425"/>
        <v/>
      </c>
      <c r="N343" s="60" t="str">
        <f t="shared" si="426"/>
        <v/>
      </c>
      <c r="O343" s="60" t="str">
        <f t="shared" si="427"/>
        <v/>
      </c>
      <c r="P343" s="60" t="str">
        <f t="shared" si="428"/>
        <v/>
      </c>
      <c r="Q343" s="60" t="str">
        <f t="shared" si="429"/>
        <v/>
      </c>
      <c r="R343" s="60" t="str">
        <f t="shared" si="430"/>
        <v/>
      </c>
      <c r="S343" s="60" t="str">
        <f t="shared" si="431"/>
        <v/>
      </c>
      <c r="T343" s="60" t="str">
        <f t="shared" si="432"/>
        <v/>
      </c>
      <c r="U343" s="60" t="str">
        <f t="shared" si="433"/>
        <v/>
      </c>
      <c r="V343" s="60" t="str">
        <f t="shared" si="434"/>
        <v/>
      </c>
      <c r="X343" s="21" t="e">
        <f t="shared" si="435"/>
        <v>#NUM!</v>
      </c>
      <c r="Y343" t="e">
        <f>IF(X343-Faktor1&lt;0,IF(X343-Faktor2&lt;0,IF(X343-Faktor3&lt;0,IF(X343-Faktor4&lt;0,IF(X343-Faktor5&lt;0,IF(X343-Faktor6&lt;0,IF(X343-Faktor7&lt;0,IF(X343-Faktor8&lt;0,IF(X343-Faktor9&lt;0,IF(X343-Faktor10&lt;0,Sieger,X343-Faktor10),X343-Faktor9),X343-Faktor8),X343-Faktor7),X343-Faktor6),X343-Faktor5),X343-Faktor4),X343-Faktor3),X343-Faktor2),X343-Faktor1)</f>
        <v>#NUM!</v>
      </c>
      <c r="AE343" t="str">
        <f>IFERROR(VLOOKUP(1000,$A343:Z343,26,FALSE),"")</f>
        <v/>
      </c>
      <c r="AK343" t="str">
        <f>IFERROR(VLOOKUP(1000,$B343:AF343,31,FALSE),"")</f>
        <v/>
      </c>
      <c r="AQ343" t="str">
        <f t="shared" si="417"/>
        <v/>
      </c>
      <c r="AW343" t="str">
        <f t="shared" si="418"/>
        <v/>
      </c>
      <c r="BC343" t="str">
        <f t="shared" si="420"/>
        <v/>
      </c>
      <c r="BI343" t="str">
        <f t="shared" si="421"/>
        <v/>
      </c>
      <c r="BO343" t="str">
        <f t="shared" si="422"/>
        <v/>
      </c>
      <c r="BU343" t="str">
        <f t="shared" si="423"/>
        <v/>
      </c>
      <c r="CA343" t="str">
        <f t="shared" si="424"/>
        <v/>
      </c>
    </row>
    <row r="344" spans="13:79" x14ac:dyDescent="0.3">
      <c r="M344" s="60" t="str">
        <f t="shared" si="425"/>
        <v/>
      </c>
      <c r="N344" s="60" t="str">
        <f t="shared" si="426"/>
        <v/>
      </c>
      <c r="O344" s="60" t="str">
        <f t="shared" si="427"/>
        <v/>
      </c>
      <c r="P344" s="60" t="str">
        <f t="shared" si="428"/>
        <v/>
      </c>
      <c r="Q344" s="60" t="str">
        <f t="shared" si="429"/>
        <v/>
      </c>
      <c r="R344" s="60" t="str">
        <f t="shared" si="430"/>
        <v/>
      </c>
      <c r="S344" s="60" t="str">
        <f t="shared" si="431"/>
        <v/>
      </c>
      <c r="T344" s="60" t="str">
        <f t="shared" si="432"/>
        <v/>
      </c>
      <c r="U344" s="60" t="str">
        <f t="shared" si="433"/>
        <v/>
      </c>
      <c r="V344" s="60" t="str">
        <f t="shared" si="434"/>
        <v/>
      </c>
      <c r="X344" s="21" t="e">
        <f t="shared" si="435"/>
        <v>#NUM!</v>
      </c>
      <c r="Y344" t="e">
        <f>IF(X344-Faktor1&lt;0,IF(X344-Faktor2&lt;0,IF(X344-Faktor3&lt;0,IF(X344-Faktor4&lt;0,IF(X344-Faktor5&lt;0,IF(X344-Faktor6&lt;0,IF(X344-Faktor7&lt;0,IF(X344-Faktor8&lt;0,IF(X344-Faktor9&lt;0,IF(X344-Faktor10&lt;0,Sieger,X344-Faktor10),X344-Faktor9),X344-Faktor8),X344-Faktor7),X344-Faktor6),X344-Faktor5),X344-Faktor4),X344-Faktor3),X344-Faktor2),X344-Faktor1)</f>
        <v>#NUM!</v>
      </c>
      <c r="AE344" t="str">
        <f>IFERROR(VLOOKUP(1000,$A344:Z344,26,FALSE),"")</f>
        <v/>
      </c>
      <c r="AK344" t="str">
        <f>IFERROR(VLOOKUP(1000,$B344:AF344,31,FALSE),"")</f>
        <v/>
      </c>
      <c r="AQ344" t="str">
        <f t="shared" si="417"/>
        <v/>
      </c>
      <c r="AW344" t="str">
        <f t="shared" si="418"/>
        <v/>
      </c>
      <c r="BC344" t="str">
        <f t="shared" si="420"/>
        <v/>
      </c>
      <c r="BI344" t="str">
        <f t="shared" si="421"/>
        <v/>
      </c>
      <c r="BO344" t="str">
        <f t="shared" si="422"/>
        <v/>
      </c>
      <c r="BU344" t="str">
        <f t="shared" si="423"/>
        <v/>
      </c>
      <c r="CA344" t="str">
        <f t="shared" si="424"/>
        <v/>
      </c>
    </row>
    <row r="345" spans="13:79" x14ac:dyDescent="0.3">
      <c r="M345" s="60" t="str">
        <f t="shared" si="425"/>
        <v/>
      </c>
      <c r="N345" s="60" t="str">
        <f t="shared" si="426"/>
        <v/>
      </c>
      <c r="O345" s="60" t="str">
        <f t="shared" si="427"/>
        <v/>
      </c>
      <c r="P345" s="60" t="str">
        <f t="shared" si="428"/>
        <v/>
      </c>
      <c r="Q345" s="60" t="str">
        <f t="shared" si="429"/>
        <v/>
      </c>
      <c r="R345" s="60" t="str">
        <f t="shared" si="430"/>
        <v/>
      </c>
      <c r="S345" s="60" t="str">
        <f t="shared" si="431"/>
        <v/>
      </c>
      <c r="T345" s="60" t="str">
        <f t="shared" si="432"/>
        <v/>
      </c>
      <c r="U345" s="60" t="str">
        <f t="shared" si="433"/>
        <v/>
      </c>
      <c r="V345" s="60" t="str">
        <f t="shared" si="434"/>
        <v/>
      </c>
      <c r="X345" s="21" t="e">
        <f t="shared" si="435"/>
        <v>#NUM!</v>
      </c>
      <c r="Y345" t="e">
        <f>IF(X345-Faktor1&lt;0,IF(X345-Faktor2&lt;0,IF(X345-Faktor3&lt;0,IF(X345-Faktor4&lt;0,IF(X345-Faktor5&lt;0,IF(X345-Faktor6&lt;0,IF(X345-Faktor7&lt;0,IF(X345-Faktor8&lt;0,IF(X345-Faktor9&lt;0,IF(X345-Faktor10&lt;0,Sieger,X345-Faktor10),X345-Faktor9),X345-Faktor8),X345-Faktor7),X345-Faktor6),X345-Faktor5),X345-Faktor4),X345-Faktor3),X345-Faktor2),X345-Faktor1)</f>
        <v>#NUM!</v>
      </c>
      <c r="AE345" t="str">
        <f>IFERROR(VLOOKUP(1000,$A345:Z345,26,FALSE),"")</f>
        <v/>
      </c>
      <c r="AK345" t="str">
        <f>IFERROR(VLOOKUP(1000,$B345:AF345,31,FALSE),"")</f>
        <v/>
      </c>
      <c r="AQ345" t="str">
        <f t="shared" si="417"/>
        <v/>
      </c>
      <c r="AW345" t="str">
        <f t="shared" si="418"/>
        <v/>
      </c>
      <c r="BC345" t="str">
        <f t="shared" si="420"/>
        <v/>
      </c>
      <c r="BI345" t="str">
        <f t="shared" si="421"/>
        <v/>
      </c>
      <c r="BO345" t="str">
        <f t="shared" si="422"/>
        <v/>
      </c>
      <c r="BU345" t="str">
        <f t="shared" si="423"/>
        <v/>
      </c>
      <c r="CA345" t="str">
        <f t="shared" si="424"/>
        <v/>
      </c>
    </row>
    <row r="346" spans="13:79" x14ac:dyDescent="0.3">
      <c r="M346" s="60" t="str">
        <f t="shared" si="425"/>
        <v/>
      </c>
      <c r="N346" s="60" t="str">
        <f t="shared" si="426"/>
        <v/>
      </c>
      <c r="O346" s="60" t="str">
        <f t="shared" si="427"/>
        <v/>
      </c>
      <c r="P346" s="60" t="str">
        <f t="shared" si="428"/>
        <v/>
      </c>
      <c r="Q346" s="60" t="str">
        <f t="shared" si="429"/>
        <v/>
      </c>
      <c r="R346" s="60" t="str">
        <f t="shared" si="430"/>
        <v/>
      </c>
      <c r="S346" s="60" t="str">
        <f t="shared" si="431"/>
        <v/>
      </c>
      <c r="T346" s="60" t="str">
        <f t="shared" si="432"/>
        <v/>
      </c>
      <c r="U346" s="60" t="str">
        <f t="shared" si="433"/>
        <v/>
      </c>
      <c r="V346" s="60" t="str">
        <f t="shared" si="434"/>
        <v/>
      </c>
      <c r="X346" s="21" t="e">
        <f t="shared" si="435"/>
        <v>#NUM!</v>
      </c>
      <c r="Y346" t="e">
        <f>IF(X346-Faktor1&lt;0,IF(X346-Faktor2&lt;0,IF(X346-Faktor3&lt;0,IF(X346-Faktor4&lt;0,IF(X346-Faktor5&lt;0,IF(X346-Faktor6&lt;0,IF(X346-Faktor7&lt;0,IF(X346-Faktor8&lt;0,IF(X346-Faktor9&lt;0,IF(X346-Faktor10&lt;0,Sieger,X346-Faktor10),X346-Faktor9),X346-Faktor8),X346-Faktor7),X346-Faktor6),X346-Faktor5),X346-Faktor4),X346-Faktor3),X346-Faktor2),X346-Faktor1)</f>
        <v>#NUM!</v>
      </c>
      <c r="AE346" t="str">
        <f>IFERROR(VLOOKUP(1000,$A346:Z346,26,FALSE),"")</f>
        <v/>
      </c>
      <c r="AK346" t="str">
        <f>IFERROR(VLOOKUP(1000,$B346:AF346,31,FALSE),"")</f>
        <v/>
      </c>
      <c r="AQ346" t="str">
        <f t="shared" si="417"/>
        <v/>
      </c>
      <c r="AW346" t="str">
        <f t="shared" si="418"/>
        <v/>
      </c>
      <c r="BC346" t="str">
        <f t="shared" si="420"/>
        <v/>
      </c>
      <c r="BI346" t="str">
        <f t="shared" si="421"/>
        <v/>
      </c>
      <c r="BO346" t="str">
        <f t="shared" si="422"/>
        <v/>
      </c>
      <c r="BU346" t="str">
        <f t="shared" si="423"/>
        <v/>
      </c>
      <c r="CA346" t="str">
        <f t="shared" si="424"/>
        <v/>
      </c>
    </row>
    <row r="347" spans="13:79" x14ac:dyDescent="0.3">
      <c r="M347" s="60" t="str">
        <f t="shared" si="425"/>
        <v/>
      </c>
      <c r="N347" s="60" t="str">
        <f t="shared" si="426"/>
        <v/>
      </c>
      <c r="O347" s="60" t="str">
        <f t="shared" si="427"/>
        <v/>
      </c>
      <c r="P347" s="60" t="str">
        <f t="shared" si="428"/>
        <v/>
      </c>
      <c r="Q347" s="60" t="str">
        <f t="shared" si="429"/>
        <v/>
      </c>
      <c r="R347" s="60" t="str">
        <f t="shared" si="430"/>
        <v/>
      </c>
      <c r="S347" s="60" t="str">
        <f t="shared" si="431"/>
        <v/>
      </c>
      <c r="T347" s="60" t="str">
        <f t="shared" si="432"/>
        <v/>
      </c>
      <c r="U347" s="60" t="str">
        <f t="shared" si="433"/>
        <v/>
      </c>
      <c r="V347" s="60" t="str">
        <f t="shared" si="434"/>
        <v/>
      </c>
      <c r="X347" s="21" t="e">
        <f t="shared" si="435"/>
        <v>#NUM!</v>
      </c>
      <c r="Y347" t="e">
        <f>IF(X347-Faktor1&lt;0,IF(X347-Faktor2&lt;0,IF(X347-Faktor3&lt;0,IF(X347-Faktor4&lt;0,IF(X347-Faktor5&lt;0,IF(X347-Faktor6&lt;0,IF(X347-Faktor7&lt;0,IF(X347-Faktor8&lt;0,IF(X347-Faktor9&lt;0,IF(X347-Faktor10&lt;0,Sieger,X347-Faktor10),X347-Faktor9),X347-Faktor8),X347-Faktor7),X347-Faktor6),X347-Faktor5),X347-Faktor4),X347-Faktor3),X347-Faktor2),X347-Faktor1)</f>
        <v>#NUM!</v>
      </c>
      <c r="AE347" t="str">
        <f>IFERROR(VLOOKUP(1000,$A347:Z347,26,FALSE),"")</f>
        <v/>
      </c>
      <c r="AK347" t="str">
        <f>IFERROR(VLOOKUP(1000,$B347:AF347,31,FALSE),"")</f>
        <v/>
      </c>
      <c r="AQ347" t="str">
        <f t="shared" si="417"/>
        <v/>
      </c>
      <c r="AW347" t="str">
        <f t="shared" si="418"/>
        <v/>
      </c>
      <c r="BC347" t="str">
        <f t="shared" si="420"/>
        <v/>
      </c>
      <c r="BI347" t="str">
        <f t="shared" si="421"/>
        <v/>
      </c>
      <c r="BO347" t="str">
        <f t="shared" si="422"/>
        <v/>
      </c>
      <c r="BU347" t="str">
        <f t="shared" si="423"/>
        <v/>
      </c>
      <c r="CA347" t="str">
        <f t="shared" si="424"/>
        <v/>
      </c>
    </row>
    <row r="348" spans="13:79" x14ac:dyDescent="0.3">
      <c r="M348" s="60" t="str">
        <f t="shared" si="425"/>
        <v/>
      </c>
      <c r="N348" s="60" t="str">
        <f t="shared" si="426"/>
        <v/>
      </c>
      <c r="O348" s="60" t="str">
        <f t="shared" si="427"/>
        <v/>
      </c>
      <c r="P348" s="60" t="str">
        <f t="shared" si="428"/>
        <v/>
      </c>
      <c r="Q348" s="60" t="str">
        <f t="shared" si="429"/>
        <v/>
      </c>
      <c r="R348" s="60" t="str">
        <f t="shared" si="430"/>
        <v/>
      </c>
      <c r="S348" s="60" t="str">
        <f t="shared" si="431"/>
        <v/>
      </c>
      <c r="T348" s="60" t="str">
        <f t="shared" si="432"/>
        <v/>
      </c>
      <c r="U348" s="60" t="str">
        <f t="shared" si="433"/>
        <v/>
      </c>
      <c r="V348" s="60" t="str">
        <f t="shared" si="434"/>
        <v/>
      </c>
      <c r="X348" s="21" t="e">
        <f t="shared" si="435"/>
        <v>#NUM!</v>
      </c>
      <c r="Y348" t="e">
        <f>IF(X348-Faktor1&lt;0,IF(X348-Faktor2&lt;0,IF(X348-Faktor3&lt;0,IF(X348-Faktor4&lt;0,IF(X348-Faktor5&lt;0,IF(X348-Faktor6&lt;0,IF(X348-Faktor7&lt;0,IF(X348-Faktor8&lt;0,IF(X348-Faktor9&lt;0,IF(X348-Faktor10&lt;0,Sieger,X348-Faktor10),X348-Faktor9),X348-Faktor8),X348-Faktor7),X348-Faktor6),X348-Faktor5),X348-Faktor4),X348-Faktor3),X348-Faktor2),X348-Faktor1)</f>
        <v>#NUM!</v>
      </c>
      <c r="AE348" t="str">
        <f>IFERROR(VLOOKUP(1000,$A348:Z348,26,FALSE),"")</f>
        <v/>
      </c>
      <c r="AK348" t="str">
        <f>IFERROR(VLOOKUP(1000,$B348:AF348,31,FALSE),"")</f>
        <v/>
      </c>
      <c r="AQ348" t="str">
        <f t="shared" si="417"/>
        <v/>
      </c>
      <c r="AW348" t="str">
        <f t="shared" si="418"/>
        <v/>
      </c>
      <c r="BC348" t="str">
        <f t="shared" si="420"/>
        <v/>
      </c>
      <c r="BI348" t="str">
        <f t="shared" si="421"/>
        <v/>
      </c>
      <c r="BO348" t="str">
        <f t="shared" si="422"/>
        <v/>
      </c>
      <c r="BU348" t="str">
        <f t="shared" si="423"/>
        <v/>
      </c>
      <c r="CA348" t="str">
        <f t="shared" si="424"/>
        <v/>
      </c>
    </row>
    <row r="349" spans="13:79" x14ac:dyDescent="0.3">
      <c r="M349" s="60" t="str">
        <f t="shared" si="425"/>
        <v/>
      </c>
      <c r="N349" s="60" t="str">
        <f t="shared" si="426"/>
        <v/>
      </c>
      <c r="O349" s="60" t="str">
        <f t="shared" si="427"/>
        <v/>
      </c>
      <c r="P349" s="60" t="str">
        <f t="shared" si="428"/>
        <v/>
      </c>
      <c r="Q349" s="60" t="str">
        <f t="shared" si="429"/>
        <v/>
      </c>
      <c r="R349" s="60" t="str">
        <f t="shared" si="430"/>
        <v/>
      </c>
      <c r="S349" s="60" t="str">
        <f t="shared" si="431"/>
        <v/>
      </c>
      <c r="T349" s="60" t="str">
        <f t="shared" si="432"/>
        <v/>
      </c>
      <c r="U349" s="60" t="str">
        <f t="shared" si="433"/>
        <v/>
      </c>
      <c r="V349" s="60" t="str">
        <f t="shared" si="434"/>
        <v/>
      </c>
      <c r="X349" s="21" t="e">
        <f t="shared" si="435"/>
        <v>#NUM!</v>
      </c>
      <c r="Y349" t="e">
        <f>IF(X349-Faktor1&lt;0,IF(X349-Faktor2&lt;0,IF(X349-Faktor3&lt;0,IF(X349-Faktor4&lt;0,IF(X349-Faktor5&lt;0,IF(X349-Faktor6&lt;0,IF(X349-Faktor7&lt;0,IF(X349-Faktor8&lt;0,IF(X349-Faktor9&lt;0,IF(X349-Faktor10&lt;0,Sieger,X349-Faktor10),X349-Faktor9),X349-Faktor8),X349-Faktor7),X349-Faktor6),X349-Faktor5),X349-Faktor4),X349-Faktor3),X349-Faktor2),X349-Faktor1)</f>
        <v>#NUM!</v>
      </c>
      <c r="AE349" t="str">
        <f>IFERROR(VLOOKUP(1000,$A349:Z349,26,FALSE),"")</f>
        <v/>
      </c>
      <c r="AK349" t="str">
        <f>IFERROR(VLOOKUP(1000,$B349:AF349,31,FALSE),"")</f>
        <v/>
      </c>
      <c r="AQ349" t="str">
        <f t="shared" si="417"/>
        <v/>
      </c>
      <c r="AW349" t="str">
        <f t="shared" si="418"/>
        <v/>
      </c>
      <c r="BC349" t="str">
        <f t="shared" si="420"/>
        <v/>
      </c>
      <c r="BI349" t="str">
        <f t="shared" si="421"/>
        <v/>
      </c>
      <c r="BO349" t="str">
        <f t="shared" si="422"/>
        <v/>
      </c>
      <c r="BU349" t="str">
        <f t="shared" si="423"/>
        <v/>
      </c>
      <c r="CA349" t="str">
        <f t="shared" si="424"/>
        <v/>
      </c>
    </row>
    <row r="350" spans="13:79" x14ac:dyDescent="0.3">
      <c r="M350" s="60" t="str">
        <f t="shared" si="425"/>
        <v/>
      </c>
      <c r="N350" s="60" t="str">
        <f t="shared" si="426"/>
        <v/>
      </c>
      <c r="O350" s="60" t="str">
        <f t="shared" si="427"/>
        <v/>
      </c>
      <c r="P350" s="60" t="str">
        <f t="shared" si="428"/>
        <v/>
      </c>
      <c r="Q350" s="60" t="str">
        <f t="shared" si="429"/>
        <v/>
      </c>
      <c r="R350" s="60" t="str">
        <f t="shared" si="430"/>
        <v/>
      </c>
      <c r="S350" s="60" t="str">
        <f t="shared" si="431"/>
        <v/>
      </c>
      <c r="T350" s="60" t="str">
        <f t="shared" si="432"/>
        <v/>
      </c>
      <c r="U350" s="60" t="str">
        <f t="shared" si="433"/>
        <v/>
      </c>
      <c r="V350" s="60" t="str">
        <f t="shared" si="434"/>
        <v/>
      </c>
      <c r="X350" s="21" t="e">
        <f t="shared" si="435"/>
        <v>#NUM!</v>
      </c>
      <c r="Y350" t="e">
        <f>IF(X350-Faktor1&lt;0,IF(X350-Faktor2&lt;0,IF(X350-Faktor3&lt;0,IF(X350-Faktor4&lt;0,IF(X350-Faktor5&lt;0,IF(X350-Faktor6&lt;0,IF(X350-Faktor7&lt;0,IF(X350-Faktor8&lt;0,IF(X350-Faktor9&lt;0,IF(X350-Faktor10&lt;0,Sieger,X350-Faktor10),X350-Faktor9),X350-Faktor8),X350-Faktor7),X350-Faktor6),X350-Faktor5),X350-Faktor4),X350-Faktor3),X350-Faktor2),X350-Faktor1)</f>
        <v>#NUM!</v>
      </c>
      <c r="AE350" t="str">
        <f>IFERROR(VLOOKUP(1000,$A350:Z350,26,FALSE),"")</f>
        <v/>
      </c>
      <c r="AK350" t="str">
        <f>IFERROR(VLOOKUP(1000,$B350:AF350,31,FALSE),"")</f>
        <v/>
      </c>
      <c r="AQ350" t="str">
        <f t="shared" si="417"/>
        <v/>
      </c>
      <c r="AW350" t="str">
        <f t="shared" si="418"/>
        <v/>
      </c>
      <c r="BC350" t="str">
        <f t="shared" si="420"/>
        <v/>
      </c>
      <c r="BI350" t="str">
        <f t="shared" si="421"/>
        <v/>
      </c>
      <c r="BO350" t="str">
        <f t="shared" si="422"/>
        <v/>
      </c>
      <c r="BU350" t="str">
        <f t="shared" si="423"/>
        <v/>
      </c>
      <c r="CA350" t="str">
        <f t="shared" si="424"/>
        <v/>
      </c>
    </row>
    <row r="351" spans="13:79" x14ac:dyDescent="0.3">
      <c r="M351" s="60" t="str">
        <f t="shared" si="425"/>
        <v/>
      </c>
      <c r="N351" s="60" t="str">
        <f t="shared" si="426"/>
        <v/>
      </c>
      <c r="O351" s="60" t="str">
        <f t="shared" si="427"/>
        <v/>
      </c>
      <c r="P351" s="60" t="str">
        <f t="shared" si="428"/>
        <v/>
      </c>
      <c r="Q351" s="60" t="str">
        <f t="shared" si="429"/>
        <v/>
      </c>
      <c r="R351" s="60" t="str">
        <f t="shared" si="430"/>
        <v/>
      </c>
      <c r="S351" s="60" t="str">
        <f t="shared" si="431"/>
        <v/>
      </c>
      <c r="T351" s="60" t="str">
        <f t="shared" si="432"/>
        <v/>
      </c>
      <c r="U351" s="60" t="str">
        <f t="shared" si="433"/>
        <v/>
      </c>
      <c r="V351" s="60" t="str">
        <f t="shared" si="434"/>
        <v/>
      </c>
      <c r="X351" s="21" t="e">
        <f t="shared" si="435"/>
        <v>#NUM!</v>
      </c>
      <c r="Y351" t="e">
        <f>IF(X351-Faktor1&lt;0,IF(X351-Faktor2&lt;0,IF(X351-Faktor3&lt;0,IF(X351-Faktor4&lt;0,IF(X351-Faktor5&lt;0,IF(X351-Faktor6&lt;0,IF(X351-Faktor7&lt;0,IF(X351-Faktor8&lt;0,IF(X351-Faktor9&lt;0,IF(X351-Faktor10&lt;0,Sieger,X351-Faktor10),X351-Faktor9),X351-Faktor8),X351-Faktor7),X351-Faktor6),X351-Faktor5),X351-Faktor4),X351-Faktor3),X351-Faktor2),X351-Faktor1)</f>
        <v>#NUM!</v>
      </c>
      <c r="AE351" t="str">
        <f>IFERROR(VLOOKUP(1000,$A351:Z351,26,FALSE),"")</f>
        <v/>
      </c>
      <c r="AK351" t="str">
        <f>IFERROR(VLOOKUP(1000,$B351:AF351,31,FALSE),"")</f>
        <v/>
      </c>
      <c r="AQ351" t="str">
        <f t="shared" si="417"/>
        <v/>
      </c>
      <c r="AW351" t="str">
        <f t="shared" si="418"/>
        <v/>
      </c>
      <c r="BC351" t="str">
        <f t="shared" si="420"/>
        <v/>
      </c>
      <c r="BI351" t="str">
        <f t="shared" si="421"/>
        <v/>
      </c>
      <c r="BO351" t="str">
        <f t="shared" si="422"/>
        <v/>
      </c>
      <c r="BU351" t="str">
        <f t="shared" si="423"/>
        <v/>
      </c>
      <c r="CA351" t="str">
        <f t="shared" si="424"/>
        <v/>
      </c>
    </row>
    <row r="352" spans="13:79" x14ac:dyDescent="0.3">
      <c r="M352" s="60" t="str">
        <f t="shared" si="425"/>
        <v/>
      </c>
      <c r="N352" s="60" t="str">
        <f t="shared" si="426"/>
        <v/>
      </c>
      <c r="O352" s="60" t="str">
        <f t="shared" si="427"/>
        <v/>
      </c>
      <c r="P352" s="60" t="str">
        <f t="shared" si="428"/>
        <v/>
      </c>
      <c r="Q352" s="60" t="str">
        <f t="shared" si="429"/>
        <v/>
      </c>
      <c r="R352" s="60" t="str">
        <f t="shared" si="430"/>
        <v/>
      </c>
      <c r="S352" s="60" t="str">
        <f t="shared" si="431"/>
        <v/>
      </c>
      <c r="T352" s="60" t="str">
        <f t="shared" si="432"/>
        <v/>
      </c>
      <c r="U352" s="60" t="str">
        <f t="shared" si="433"/>
        <v/>
      </c>
      <c r="V352" s="60" t="str">
        <f t="shared" si="434"/>
        <v/>
      </c>
      <c r="X352" s="21" t="e">
        <f t="shared" si="435"/>
        <v>#NUM!</v>
      </c>
      <c r="Y352" t="e">
        <f>IF(X352-Faktor1&lt;0,IF(X352-Faktor2&lt;0,IF(X352-Faktor3&lt;0,IF(X352-Faktor4&lt;0,IF(X352-Faktor5&lt;0,IF(X352-Faktor6&lt;0,IF(X352-Faktor7&lt;0,IF(X352-Faktor8&lt;0,IF(X352-Faktor9&lt;0,IF(X352-Faktor10&lt;0,Sieger,X352-Faktor10),X352-Faktor9),X352-Faktor8),X352-Faktor7),X352-Faktor6),X352-Faktor5),X352-Faktor4),X352-Faktor3),X352-Faktor2),X352-Faktor1)</f>
        <v>#NUM!</v>
      </c>
      <c r="AE352" t="str">
        <f>IFERROR(VLOOKUP(1000,$A352:Z352,26,FALSE),"")</f>
        <v/>
      </c>
      <c r="AK352" t="str">
        <f>IFERROR(VLOOKUP(1000,$B352:AF352,31,FALSE),"")</f>
        <v/>
      </c>
      <c r="AQ352" t="str">
        <f t="shared" si="417"/>
        <v/>
      </c>
      <c r="AW352" t="str">
        <f t="shared" si="418"/>
        <v/>
      </c>
      <c r="BC352" t="str">
        <f t="shared" si="420"/>
        <v/>
      </c>
      <c r="BI352" t="str">
        <f t="shared" si="421"/>
        <v/>
      </c>
      <c r="BO352" t="str">
        <f t="shared" si="422"/>
        <v/>
      </c>
      <c r="BU352" t="str">
        <f t="shared" si="423"/>
        <v/>
      </c>
      <c r="CA352" t="str">
        <f t="shared" si="424"/>
        <v/>
      </c>
    </row>
    <row r="353" spans="13:79" x14ac:dyDescent="0.3">
      <c r="M353" s="60" t="str">
        <f t="shared" si="425"/>
        <v/>
      </c>
      <c r="N353" s="60" t="str">
        <f t="shared" si="426"/>
        <v/>
      </c>
      <c r="O353" s="60" t="str">
        <f t="shared" si="427"/>
        <v/>
      </c>
      <c r="P353" s="60" t="str">
        <f t="shared" si="428"/>
        <v/>
      </c>
      <c r="Q353" s="60" t="str">
        <f t="shared" si="429"/>
        <v/>
      </c>
      <c r="R353" s="60" t="str">
        <f t="shared" si="430"/>
        <v/>
      </c>
      <c r="S353" s="60" t="str">
        <f t="shared" si="431"/>
        <v/>
      </c>
      <c r="T353" s="60" t="str">
        <f t="shared" si="432"/>
        <v/>
      </c>
      <c r="U353" s="60" t="str">
        <f t="shared" si="433"/>
        <v/>
      </c>
      <c r="V353" s="60" t="str">
        <f t="shared" si="434"/>
        <v/>
      </c>
      <c r="X353" s="21" t="e">
        <f t="shared" si="435"/>
        <v>#NUM!</v>
      </c>
      <c r="Y353" t="e">
        <f>IF(X353-Faktor1&lt;0,IF(X353-Faktor2&lt;0,IF(X353-Faktor3&lt;0,IF(X353-Faktor4&lt;0,IF(X353-Faktor5&lt;0,IF(X353-Faktor6&lt;0,IF(X353-Faktor7&lt;0,IF(X353-Faktor8&lt;0,IF(X353-Faktor9&lt;0,IF(X353-Faktor10&lt;0,Sieger,X353-Faktor10),X353-Faktor9),X353-Faktor8),X353-Faktor7),X353-Faktor6),X353-Faktor5),X353-Faktor4),X353-Faktor3),X353-Faktor2),X353-Faktor1)</f>
        <v>#NUM!</v>
      </c>
      <c r="AE353" t="str">
        <f>IFERROR(VLOOKUP(1000,$A353:Z353,26,FALSE),"")</f>
        <v/>
      </c>
      <c r="AK353" t="str">
        <f>IFERROR(VLOOKUP(1000,$B353:AF353,31,FALSE),"")</f>
        <v/>
      </c>
      <c r="AQ353" t="str">
        <f t="shared" si="417"/>
        <v/>
      </c>
      <c r="AW353" t="str">
        <f t="shared" si="418"/>
        <v/>
      </c>
      <c r="BC353" t="str">
        <f t="shared" si="420"/>
        <v/>
      </c>
      <c r="BI353" t="str">
        <f t="shared" si="421"/>
        <v/>
      </c>
      <c r="BO353" t="str">
        <f t="shared" si="422"/>
        <v/>
      </c>
      <c r="BU353" t="str">
        <f t="shared" si="423"/>
        <v/>
      </c>
      <c r="CA353" t="str">
        <f t="shared" si="424"/>
        <v/>
      </c>
    </row>
    <row r="354" spans="13:79" x14ac:dyDescent="0.3">
      <c r="M354" s="60" t="str">
        <f t="shared" si="425"/>
        <v/>
      </c>
      <c r="N354" s="60" t="str">
        <f t="shared" si="426"/>
        <v/>
      </c>
      <c r="O354" s="60" t="str">
        <f t="shared" si="427"/>
        <v/>
      </c>
      <c r="P354" s="60" t="str">
        <f t="shared" si="428"/>
        <v/>
      </c>
      <c r="Q354" s="60" t="str">
        <f t="shared" si="429"/>
        <v/>
      </c>
      <c r="R354" s="60" t="str">
        <f t="shared" si="430"/>
        <v/>
      </c>
      <c r="S354" s="60" t="str">
        <f t="shared" si="431"/>
        <v/>
      </c>
      <c r="T354" s="60" t="str">
        <f t="shared" si="432"/>
        <v/>
      </c>
      <c r="U354" s="60" t="str">
        <f t="shared" si="433"/>
        <v/>
      </c>
      <c r="V354" s="60" t="str">
        <f t="shared" si="434"/>
        <v/>
      </c>
      <c r="X354" s="21" t="e">
        <f t="shared" si="435"/>
        <v>#NUM!</v>
      </c>
      <c r="Y354" t="e">
        <f>IF(X354-Faktor1&lt;0,IF(X354-Faktor2&lt;0,IF(X354-Faktor3&lt;0,IF(X354-Faktor4&lt;0,IF(X354-Faktor5&lt;0,IF(X354-Faktor6&lt;0,IF(X354-Faktor7&lt;0,IF(X354-Faktor8&lt;0,IF(X354-Faktor9&lt;0,IF(X354-Faktor10&lt;0,Sieger,X354-Faktor10),X354-Faktor9),X354-Faktor8),X354-Faktor7),X354-Faktor6),X354-Faktor5),X354-Faktor4),X354-Faktor3),X354-Faktor2),X354-Faktor1)</f>
        <v>#NUM!</v>
      </c>
      <c r="AE354" t="str">
        <f>IFERROR(VLOOKUP(1000,$A354:Z354,26,FALSE),"")</f>
        <v/>
      </c>
      <c r="AK354" t="str">
        <f>IFERROR(VLOOKUP(1000,$B354:AF354,31,FALSE),"")</f>
        <v/>
      </c>
      <c r="AQ354" t="str">
        <f t="shared" si="417"/>
        <v/>
      </c>
      <c r="AW354" t="str">
        <f t="shared" si="418"/>
        <v/>
      </c>
      <c r="BC354" t="str">
        <f t="shared" si="420"/>
        <v/>
      </c>
      <c r="BI354" t="str">
        <f t="shared" si="421"/>
        <v/>
      </c>
      <c r="BO354" t="str">
        <f t="shared" si="422"/>
        <v/>
      </c>
      <c r="BU354" t="str">
        <f t="shared" si="423"/>
        <v/>
      </c>
      <c r="CA354" t="str">
        <f t="shared" si="424"/>
        <v/>
      </c>
    </row>
    <row r="355" spans="13:79" x14ac:dyDescent="0.3">
      <c r="M355" s="60" t="str">
        <f t="shared" si="425"/>
        <v/>
      </c>
      <c r="N355" s="60" t="str">
        <f t="shared" si="426"/>
        <v/>
      </c>
      <c r="O355" s="60" t="str">
        <f t="shared" si="427"/>
        <v/>
      </c>
      <c r="P355" s="60" t="str">
        <f t="shared" si="428"/>
        <v/>
      </c>
      <c r="Q355" s="60" t="str">
        <f t="shared" si="429"/>
        <v/>
      </c>
      <c r="R355" s="60" t="str">
        <f t="shared" si="430"/>
        <v/>
      </c>
      <c r="S355" s="60" t="str">
        <f t="shared" si="431"/>
        <v/>
      </c>
      <c r="T355" s="60" t="str">
        <f t="shared" si="432"/>
        <v/>
      </c>
      <c r="U355" s="60" t="str">
        <f t="shared" si="433"/>
        <v/>
      </c>
      <c r="V355" s="60" t="str">
        <f t="shared" si="434"/>
        <v/>
      </c>
      <c r="X355" s="21" t="e">
        <f t="shared" si="435"/>
        <v>#NUM!</v>
      </c>
      <c r="Y355" t="e">
        <f>IF(X355-Faktor1&lt;0,IF(X355-Faktor2&lt;0,IF(X355-Faktor3&lt;0,IF(X355-Faktor4&lt;0,IF(X355-Faktor5&lt;0,IF(X355-Faktor6&lt;0,IF(X355-Faktor7&lt;0,IF(X355-Faktor8&lt;0,IF(X355-Faktor9&lt;0,IF(X355-Faktor10&lt;0,Sieger,X355-Faktor10),X355-Faktor9),X355-Faktor8),X355-Faktor7),X355-Faktor6),X355-Faktor5),X355-Faktor4),X355-Faktor3),X355-Faktor2),X355-Faktor1)</f>
        <v>#NUM!</v>
      </c>
      <c r="AE355" t="str">
        <f>IFERROR(VLOOKUP(1000,$A355:Z355,26,FALSE),"")</f>
        <v/>
      </c>
      <c r="AK355" t="str">
        <f>IFERROR(VLOOKUP(1000,$B355:AF355,31,FALSE),"")</f>
        <v/>
      </c>
      <c r="AQ355" t="str">
        <f t="shared" si="417"/>
        <v/>
      </c>
      <c r="AW355" t="str">
        <f t="shared" si="418"/>
        <v/>
      </c>
      <c r="BC355" t="str">
        <f t="shared" si="420"/>
        <v/>
      </c>
      <c r="BI355" t="str">
        <f t="shared" si="421"/>
        <v/>
      </c>
      <c r="BO355" t="str">
        <f t="shared" si="422"/>
        <v/>
      </c>
      <c r="BU355" t="str">
        <f t="shared" si="423"/>
        <v/>
      </c>
      <c r="CA355" t="str">
        <f t="shared" si="424"/>
        <v/>
      </c>
    </row>
    <row r="356" spans="13:79" x14ac:dyDescent="0.3">
      <c r="M356" s="60" t="str">
        <f t="shared" si="425"/>
        <v/>
      </c>
      <c r="N356" s="60" t="str">
        <f t="shared" si="426"/>
        <v/>
      </c>
      <c r="O356" s="60" t="str">
        <f t="shared" si="427"/>
        <v/>
      </c>
      <c r="P356" s="60" t="str">
        <f t="shared" si="428"/>
        <v/>
      </c>
      <c r="Q356" s="60" t="str">
        <f t="shared" si="429"/>
        <v/>
      </c>
      <c r="R356" s="60" t="str">
        <f t="shared" si="430"/>
        <v/>
      </c>
      <c r="S356" s="60" t="str">
        <f t="shared" si="431"/>
        <v/>
      </c>
      <c r="T356" s="60" t="str">
        <f t="shared" si="432"/>
        <v/>
      </c>
      <c r="U356" s="60" t="str">
        <f t="shared" si="433"/>
        <v/>
      </c>
      <c r="V356" s="60" t="str">
        <f t="shared" si="434"/>
        <v/>
      </c>
      <c r="X356" s="21" t="e">
        <f t="shared" si="435"/>
        <v>#NUM!</v>
      </c>
      <c r="Y356" t="e">
        <f>IF(X356-Faktor1&lt;0,IF(X356-Faktor2&lt;0,IF(X356-Faktor3&lt;0,IF(X356-Faktor4&lt;0,IF(X356-Faktor5&lt;0,IF(X356-Faktor6&lt;0,IF(X356-Faktor7&lt;0,IF(X356-Faktor8&lt;0,IF(X356-Faktor9&lt;0,IF(X356-Faktor10&lt;0,Sieger,X356-Faktor10),X356-Faktor9),X356-Faktor8),X356-Faktor7),X356-Faktor6),X356-Faktor5),X356-Faktor4),X356-Faktor3),X356-Faktor2),X356-Faktor1)</f>
        <v>#NUM!</v>
      </c>
      <c r="AE356" t="str">
        <f>IFERROR(VLOOKUP(1000,$A356:Z356,26,FALSE),"")</f>
        <v/>
      </c>
      <c r="AK356" t="str">
        <f>IFERROR(VLOOKUP(1000,$B356:AF356,31,FALSE),"")</f>
        <v/>
      </c>
      <c r="AQ356" t="str">
        <f t="shared" si="417"/>
        <v/>
      </c>
      <c r="AW356" t="str">
        <f t="shared" si="418"/>
        <v/>
      </c>
      <c r="BC356" t="str">
        <f t="shared" si="420"/>
        <v/>
      </c>
      <c r="BI356" t="str">
        <f t="shared" si="421"/>
        <v/>
      </c>
      <c r="BO356" t="str">
        <f t="shared" si="422"/>
        <v/>
      </c>
      <c r="BU356" t="str">
        <f t="shared" si="423"/>
        <v/>
      </c>
      <c r="CA356" t="str">
        <f t="shared" si="424"/>
        <v/>
      </c>
    </row>
    <row r="357" spans="13:79" x14ac:dyDescent="0.3">
      <c r="M357" s="60" t="str">
        <f t="shared" si="425"/>
        <v/>
      </c>
      <c r="N357" s="60" t="str">
        <f t="shared" si="426"/>
        <v/>
      </c>
      <c r="O357" s="60" t="str">
        <f t="shared" si="427"/>
        <v/>
      </c>
      <c r="P357" s="60" t="str">
        <f t="shared" si="428"/>
        <v/>
      </c>
      <c r="Q357" s="60" t="str">
        <f t="shared" si="429"/>
        <v/>
      </c>
      <c r="R357" s="60" t="str">
        <f t="shared" si="430"/>
        <v/>
      </c>
      <c r="S357" s="60" t="str">
        <f t="shared" si="431"/>
        <v/>
      </c>
      <c r="T357" s="60" t="str">
        <f t="shared" si="432"/>
        <v/>
      </c>
      <c r="U357" s="60" t="str">
        <f t="shared" si="433"/>
        <v/>
      </c>
      <c r="V357" s="60" t="str">
        <f t="shared" si="434"/>
        <v/>
      </c>
      <c r="X357" s="21" t="e">
        <f t="shared" si="435"/>
        <v>#NUM!</v>
      </c>
      <c r="Y357" t="e">
        <f>IF(X357-Faktor1&lt;0,IF(X357-Faktor2&lt;0,IF(X357-Faktor3&lt;0,IF(X357-Faktor4&lt;0,IF(X357-Faktor5&lt;0,IF(X357-Faktor6&lt;0,IF(X357-Faktor7&lt;0,IF(X357-Faktor8&lt;0,IF(X357-Faktor9&lt;0,IF(X357-Faktor10&lt;0,Sieger,X357-Faktor10),X357-Faktor9),X357-Faktor8),X357-Faktor7),X357-Faktor6),X357-Faktor5),X357-Faktor4),X357-Faktor3),X357-Faktor2),X357-Faktor1)</f>
        <v>#NUM!</v>
      </c>
      <c r="AE357" t="str">
        <f>IFERROR(VLOOKUP(1000,$A357:Z357,26,FALSE),"")</f>
        <v/>
      </c>
      <c r="AK357" t="str">
        <f>IFERROR(VLOOKUP(1000,$B357:AF357,31,FALSE),"")</f>
        <v/>
      </c>
      <c r="AQ357" t="str">
        <f t="shared" si="417"/>
        <v/>
      </c>
      <c r="AW357" t="str">
        <f t="shared" si="418"/>
        <v/>
      </c>
      <c r="BC357" t="str">
        <f t="shared" si="420"/>
        <v/>
      </c>
      <c r="BI357" t="str">
        <f t="shared" si="421"/>
        <v/>
      </c>
      <c r="BO357" t="str">
        <f t="shared" si="422"/>
        <v/>
      </c>
      <c r="BU357" t="str">
        <f t="shared" si="423"/>
        <v/>
      </c>
      <c r="CA357" t="str">
        <f t="shared" si="424"/>
        <v/>
      </c>
    </row>
    <row r="358" spans="13:79" x14ac:dyDescent="0.3">
      <c r="M358" s="60" t="str">
        <f t="shared" si="425"/>
        <v/>
      </c>
      <c r="N358" s="60" t="str">
        <f t="shared" si="426"/>
        <v/>
      </c>
      <c r="O358" s="60" t="str">
        <f t="shared" si="427"/>
        <v/>
      </c>
      <c r="P358" s="60" t="str">
        <f t="shared" si="428"/>
        <v/>
      </c>
      <c r="Q358" s="60" t="str">
        <f t="shared" si="429"/>
        <v/>
      </c>
      <c r="R358" s="60" t="str">
        <f t="shared" si="430"/>
        <v/>
      </c>
      <c r="S358" s="60" t="str">
        <f t="shared" si="431"/>
        <v/>
      </c>
      <c r="T358" s="60" t="str">
        <f t="shared" si="432"/>
        <v/>
      </c>
      <c r="U358" s="60" t="str">
        <f t="shared" si="433"/>
        <v/>
      </c>
      <c r="V358" s="60" t="str">
        <f t="shared" si="434"/>
        <v/>
      </c>
      <c r="X358" s="21" t="e">
        <f t="shared" si="435"/>
        <v>#NUM!</v>
      </c>
      <c r="Y358" t="e">
        <f>IF(X358-Faktor1&lt;0,IF(X358-Faktor2&lt;0,IF(X358-Faktor3&lt;0,IF(X358-Faktor4&lt;0,IF(X358-Faktor5&lt;0,IF(X358-Faktor6&lt;0,IF(X358-Faktor7&lt;0,IF(X358-Faktor8&lt;0,IF(X358-Faktor9&lt;0,IF(X358-Faktor10&lt;0,Sieger,X358-Faktor10),X358-Faktor9),X358-Faktor8),X358-Faktor7),X358-Faktor6),X358-Faktor5),X358-Faktor4),X358-Faktor3),X358-Faktor2),X358-Faktor1)</f>
        <v>#NUM!</v>
      </c>
      <c r="AE358" t="str">
        <f>IFERROR(VLOOKUP(1000,$A358:Z358,26,FALSE),"")</f>
        <v/>
      </c>
      <c r="AK358" t="str">
        <f>IFERROR(VLOOKUP(1000,$B358:AF358,31,FALSE),"")</f>
        <v/>
      </c>
      <c r="AQ358" t="str">
        <f t="shared" si="417"/>
        <v/>
      </c>
      <c r="AW358" t="str">
        <f t="shared" si="418"/>
        <v/>
      </c>
      <c r="BC358" t="str">
        <f t="shared" si="420"/>
        <v/>
      </c>
      <c r="BI358" t="str">
        <f t="shared" si="421"/>
        <v/>
      </c>
      <c r="BO358" t="str">
        <f t="shared" si="422"/>
        <v/>
      </c>
      <c r="BU358" t="str">
        <f t="shared" si="423"/>
        <v/>
      </c>
      <c r="CA358" t="str">
        <f t="shared" si="424"/>
        <v/>
      </c>
    </row>
    <row r="359" spans="13:79" x14ac:dyDescent="0.3">
      <c r="M359" s="60" t="str">
        <f t="shared" si="425"/>
        <v/>
      </c>
      <c r="N359" s="60" t="str">
        <f t="shared" si="426"/>
        <v/>
      </c>
      <c r="O359" s="60" t="str">
        <f t="shared" si="427"/>
        <v/>
      </c>
      <c r="P359" s="60" t="str">
        <f t="shared" si="428"/>
        <v/>
      </c>
      <c r="Q359" s="60" t="str">
        <f t="shared" si="429"/>
        <v/>
      </c>
      <c r="R359" s="60" t="str">
        <f t="shared" si="430"/>
        <v/>
      </c>
      <c r="S359" s="60" t="str">
        <f t="shared" si="431"/>
        <v/>
      </c>
      <c r="T359" s="60" t="str">
        <f t="shared" si="432"/>
        <v/>
      </c>
      <c r="U359" s="60" t="str">
        <f t="shared" si="433"/>
        <v/>
      </c>
      <c r="V359" s="60" t="str">
        <f t="shared" si="434"/>
        <v/>
      </c>
      <c r="X359" s="21" t="e">
        <f t="shared" si="435"/>
        <v>#NUM!</v>
      </c>
      <c r="Y359" t="e">
        <f>IF(X359-Faktor1&lt;0,IF(X359-Faktor2&lt;0,IF(X359-Faktor3&lt;0,IF(X359-Faktor4&lt;0,IF(X359-Faktor5&lt;0,IF(X359-Faktor6&lt;0,IF(X359-Faktor7&lt;0,IF(X359-Faktor8&lt;0,IF(X359-Faktor9&lt;0,IF(X359-Faktor10&lt;0,Sieger,X359-Faktor10),X359-Faktor9),X359-Faktor8),X359-Faktor7),X359-Faktor6),X359-Faktor5),X359-Faktor4),X359-Faktor3),X359-Faktor2),X359-Faktor1)</f>
        <v>#NUM!</v>
      </c>
      <c r="AE359" t="str">
        <f>IFERROR(VLOOKUP(1000,$A359:Z359,26,FALSE),"")</f>
        <v/>
      </c>
      <c r="AK359" t="str">
        <f>IFERROR(VLOOKUP(1000,$B359:AF359,31,FALSE),"")</f>
        <v/>
      </c>
      <c r="AQ359" t="str">
        <f t="shared" si="417"/>
        <v/>
      </c>
      <c r="AW359" t="str">
        <f t="shared" si="418"/>
        <v/>
      </c>
      <c r="BC359" t="str">
        <f t="shared" si="420"/>
        <v/>
      </c>
      <c r="BI359" t="str">
        <f t="shared" si="421"/>
        <v/>
      </c>
      <c r="BO359" t="str">
        <f t="shared" si="422"/>
        <v/>
      </c>
      <c r="BU359" t="str">
        <f t="shared" si="423"/>
        <v/>
      </c>
      <c r="CA359" t="str">
        <f t="shared" si="424"/>
        <v/>
      </c>
    </row>
    <row r="360" spans="13:79" x14ac:dyDescent="0.3">
      <c r="M360" s="60" t="str">
        <f t="shared" si="425"/>
        <v/>
      </c>
      <c r="N360" s="60" t="str">
        <f t="shared" si="426"/>
        <v/>
      </c>
      <c r="O360" s="60" t="str">
        <f t="shared" si="427"/>
        <v/>
      </c>
      <c r="P360" s="60" t="str">
        <f t="shared" si="428"/>
        <v/>
      </c>
      <c r="Q360" s="60" t="str">
        <f t="shared" si="429"/>
        <v/>
      </c>
      <c r="R360" s="60" t="str">
        <f t="shared" si="430"/>
        <v/>
      </c>
      <c r="S360" s="60" t="str">
        <f t="shared" si="431"/>
        <v/>
      </c>
      <c r="T360" s="60" t="str">
        <f t="shared" si="432"/>
        <v/>
      </c>
      <c r="U360" s="60" t="str">
        <f t="shared" si="433"/>
        <v/>
      </c>
      <c r="V360" s="60" t="str">
        <f t="shared" si="434"/>
        <v/>
      </c>
      <c r="X360" s="21" t="e">
        <f t="shared" si="435"/>
        <v>#NUM!</v>
      </c>
      <c r="Y360" t="e">
        <f>IF(X360-Faktor1&lt;0,IF(X360-Faktor2&lt;0,IF(X360-Faktor3&lt;0,IF(X360-Faktor4&lt;0,IF(X360-Faktor5&lt;0,IF(X360-Faktor6&lt;0,IF(X360-Faktor7&lt;0,IF(X360-Faktor8&lt;0,IF(X360-Faktor9&lt;0,IF(X360-Faktor10&lt;0,Sieger,X360-Faktor10),X360-Faktor9),X360-Faktor8),X360-Faktor7),X360-Faktor6),X360-Faktor5),X360-Faktor4),X360-Faktor3),X360-Faktor2),X360-Faktor1)</f>
        <v>#NUM!</v>
      </c>
      <c r="AE360" t="str">
        <f>IFERROR(VLOOKUP(1000,$A360:Z360,26,FALSE),"")</f>
        <v/>
      </c>
      <c r="AK360" t="str">
        <f>IFERROR(VLOOKUP(1000,$B360:AF360,31,FALSE),"")</f>
        <v/>
      </c>
      <c r="AQ360" t="str">
        <f t="shared" si="417"/>
        <v/>
      </c>
      <c r="AW360" t="str">
        <f t="shared" si="418"/>
        <v/>
      </c>
      <c r="BC360" t="str">
        <f t="shared" si="420"/>
        <v/>
      </c>
      <c r="BI360" t="str">
        <f t="shared" si="421"/>
        <v/>
      </c>
      <c r="BO360" t="str">
        <f t="shared" si="422"/>
        <v/>
      </c>
      <c r="BU360" t="str">
        <f t="shared" si="423"/>
        <v/>
      </c>
      <c r="CA360" t="str">
        <f t="shared" si="424"/>
        <v/>
      </c>
    </row>
    <row r="361" spans="13:79" x14ac:dyDescent="0.3">
      <c r="M361" s="60" t="str">
        <f t="shared" si="425"/>
        <v/>
      </c>
      <c r="N361" s="60" t="str">
        <f t="shared" si="426"/>
        <v/>
      </c>
      <c r="O361" s="60" t="str">
        <f t="shared" si="427"/>
        <v/>
      </c>
      <c r="P361" s="60" t="str">
        <f t="shared" si="428"/>
        <v/>
      </c>
      <c r="Q361" s="60" t="str">
        <f t="shared" si="429"/>
        <v/>
      </c>
      <c r="R361" s="60" t="str">
        <f t="shared" si="430"/>
        <v/>
      </c>
      <c r="S361" s="60" t="str">
        <f t="shared" si="431"/>
        <v/>
      </c>
      <c r="T361" s="60" t="str">
        <f t="shared" si="432"/>
        <v/>
      </c>
      <c r="U361" s="60" t="str">
        <f t="shared" si="433"/>
        <v/>
      </c>
      <c r="V361" s="60" t="str">
        <f t="shared" si="434"/>
        <v/>
      </c>
      <c r="X361" s="21" t="e">
        <f t="shared" si="435"/>
        <v>#NUM!</v>
      </c>
      <c r="Y361" t="e">
        <f>IF(X361-Faktor1&lt;0,IF(X361-Faktor2&lt;0,IF(X361-Faktor3&lt;0,IF(X361-Faktor4&lt;0,IF(X361-Faktor5&lt;0,IF(X361-Faktor6&lt;0,IF(X361-Faktor7&lt;0,IF(X361-Faktor8&lt;0,IF(X361-Faktor9&lt;0,IF(X361-Faktor10&lt;0,Sieger,X361-Faktor10),X361-Faktor9),X361-Faktor8),X361-Faktor7),X361-Faktor6),X361-Faktor5),X361-Faktor4),X361-Faktor3),X361-Faktor2),X361-Faktor1)</f>
        <v>#NUM!</v>
      </c>
      <c r="AE361" t="str">
        <f>IFERROR(VLOOKUP(1000,$A361:Z361,26,FALSE),"")</f>
        <v/>
      </c>
      <c r="AK361" t="str">
        <f>IFERROR(VLOOKUP(1000,$B361:AF361,31,FALSE),"")</f>
        <v/>
      </c>
      <c r="AQ361" t="str">
        <f t="shared" si="417"/>
        <v/>
      </c>
      <c r="AW361" t="str">
        <f t="shared" si="418"/>
        <v/>
      </c>
      <c r="BC361" t="str">
        <f t="shared" si="420"/>
        <v/>
      </c>
      <c r="BI361" t="str">
        <f t="shared" si="421"/>
        <v/>
      </c>
      <c r="BO361" t="str">
        <f t="shared" si="422"/>
        <v/>
      </c>
      <c r="BU361" t="str">
        <f t="shared" si="423"/>
        <v/>
      </c>
      <c r="CA361" t="str">
        <f t="shared" si="424"/>
        <v/>
      </c>
    </row>
    <row r="362" spans="13:79" x14ac:dyDescent="0.3">
      <c r="M362" s="60" t="str">
        <f t="shared" si="425"/>
        <v/>
      </c>
      <c r="N362" s="60" t="str">
        <f t="shared" si="426"/>
        <v/>
      </c>
      <c r="O362" s="60" t="str">
        <f t="shared" si="427"/>
        <v/>
      </c>
      <c r="P362" s="60" t="str">
        <f t="shared" si="428"/>
        <v/>
      </c>
      <c r="Q362" s="60" t="str">
        <f t="shared" si="429"/>
        <v/>
      </c>
      <c r="R362" s="60" t="str">
        <f t="shared" si="430"/>
        <v/>
      </c>
      <c r="S362" s="60" t="str">
        <f t="shared" si="431"/>
        <v/>
      </c>
      <c r="T362" s="60" t="str">
        <f t="shared" si="432"/>
        <v/>
      </c>
      <c r="U362" s="60" t="str">
        <f t="shared" si="433"/>
        <v/>
      </c>
      <c r="V362" s="60" t="str">
        <f t="shared" si="434"/>
        <v/>
      </c>
      <c r="X362" s="21" t="e">
        <f t="shared" si="435"/>
        <v>#NUM!</v>
      </c>
      <c r="Y362" t="e">
        <f>IF(X362-Faktor1&lt;0,IF(X362-Faktor2&lt;0,IF(X362-Faktor3&lt;0,IF(X362-Faktor4&lt;0,IF(X362-Faktor5&lt;0,IF(X362-Faktor6&lt;0,IF(X362-Faktor7&lt;0,IF(X362-Faktor8&lt;0,IF(X362-Faktor9&lt;0,IF(X362-Faktor10&lt;0,Sieger,X362-Faktor10),X362-Faktor9),X362-Faktor8),X362-Faktor7),X362-Faktor6),X362-Faktor5),X362-Faktor4),X362-Faktor3),X362-Faktor2),X362-Faktor1)</f>
        <v>#NUM!</v>
      </c>
      <c r="AE362" t="str">
        <f>IFERROR(VLOOKUP(1000,$A362:Z362,26,FALSE),"")</f>
        <v/>
      </c>
      <c r="AK362" t="str">
        <f>IFERROR(VLOOKUP(1000,$B362:AF362,31,FALSE),"")</f>
        <v/>
      </c>
      <c r="AQ362" t="str">
        <f t="shared" si="417"/>
        <v/>
      </c>
      <c r="AW362" t="str">
        <f t="shared" si="418"/>
        <v/>
      </c>
      <c r="BC362" t="str">
        <f t="shared" si="420"/>
        <v/>
      </c>
      <c r="BI362" t="str">
        <f t="shared" si="421"/>
        <v/>
      </c>
      <c r="BO362" t="str">
        <f t="shared" si="422"/>
        <v/>
      </c>
      <c r="BU362" t="str">
        <f t="shared" si="423"/>
        <v/>
      </c>
      <c r="CA362" t="str">
        <f t="shared" si="424"/>
        <v/>
      </c>
    </row>
    <row r="363" spans="13:79" x14ac:dyDescent="0.3">
      <c r="M363" s="60" t="str">
        <f t="shared" si="425"/>
        <v/>
      </c>
      <c r="N363" s="60" t="str">
        <f t="shared" si="426"/>
        <v/>
      </c>
      <c r="O363" s="60" t="str">
        <f t="shared" si="427"/>
        <v/>
      </c>
      <c r="P363" s="60" t="str">
        <f t="shared" si="428"/>
        <v/>
      </c>
      <c r="Q363" s="60" t="str">
        <f t="shared" si="429"/>
        <v/>
      </c>
      <c r="R363" s="60" t="str">
        <f t="shared" si="430"/>
        <v/>
      </c>
      <c r="S363" s="60" t="str">
        <f t="shared" si="431"/>
        <v/>
      </c>
      <c r="T363" s="60" t="str">
        <f t="shared" si="432"/>
        <v/>
      </c>
      <c r="U363" s="60" t="str">
        <f t="shared" si="433"/>
        <v/>
      </c>
      <c r="V363" s="60" t="str">
        <f t="shared" si="434"/>
        <v/>
      </c>
      <c r="X363" s="21" t="e">
        <f t="shared" si="435"/>
        <v>#NUM!</v>
      </c>
      <c r="Y363" t="e">
        <f>IF(X363-Faktor1&lt;0,IF(X363-Faktor2&lt;0,IF(X363-Faktor3&lt;0,IF(X363-Faktor4&lt;0,IF(X363-Faktor5&lt;0,IF(X363-Faktor6&lt;0,IF(X363-Faktor7&lt;0,IF(X363-Faktor8&lt;0,IF(X363-Faktor9&lt;0,IF(X363-Faktor10&lt;0,Sieger,X363-Faktor10),X363-Faktor9),X363-Faktor8),X363-Faktor7),X363-Faktor6),X363-Faktor5),X363-Faktor4),X363-Faktor3),X363-Faktor2),X363-Faktor1)</f>
        <v>#NUM!</v>
      </c>
      <c r="AE363" t="str">
        <f>IFERROR(VLOOKUP(1000,$A363:Z363,26,FALSE),"")</f>
        <v/>
      </c>
      <c r="AK363" t="str">
        <f>IFERROR(VLOOKUP(1000,$B363:AF363,31,FALSE),"")</f>
        <v/>
      </c>
      <c r="AQ363" t="str">
        <f t="shared" si="417"/>
        <v/>
      </c>
      <c r="AW363" t="str">
        <f t="shared" si="418"/>
        <v/>
      </c>
      <c r="BC363" t="str">
        <f t="shared" si="420"/>
        <v/>
      </c>
      <c r="BI363" t="str">
        <f t="shared" si="421"/>
        <v/>
      </c>
      <c r="BO363" t="str">
        <f t="shared" si="422"/>
        <v/>
      </c>
      <c r="BU363" t="str">
        <f t="shared" si="423"/>
        <v/>
      </c>
      <c r="CA363" t="str">
        <f t="shared" si="424"/>
        <v/>
      </c>
    </row>
    <row r="364" spans="13:79" x14ac:dyDescent="0.3">
      <c r="M364" s="60" t="str">
        <f t="shared" si="425"/>
        <v/>
      </c>
      <c r="N364" s="60" t="str">
        <f t="shared" si="426"/>
        <v/>
      </c>
      <c r="O364" s="60" t="str">
        <f t="shared" si="427"/>
        <v/>
      </c>
      <c r="P364" s="60" t="str">
        <f t="shared" si="428"/>
        <v/>
      </c>
      <c r="Q364" s="60" t="str">
        <f t="shared" si="429"/>
        <v/>
      </c>
      <c r="R364" s="60" t="str">
        <f t="shared" si="430"/>
        <v/>
      </c>
      <c r="S364" s="60" t="str">
        <f t="shared" si="431"/>
        <v/>
      </c>
      <c r="T364" s="60" t="str">
        <f t="shared" si="432"/>
        <v/>
      </c>
      <c r="U364" s="60" t="str">
        <f t="shared" si="433"/>
        <v/>
      </c>
      <c r="V364" s="60" t="str">
        <f t="shared" si="434"/>
        <v/>
      </c>
      <c r="X364" s="21" t="e">
        <f t="shared" si="435"/>
        <v>#NUM!</v>
      </c>
      <c r="Y364" t="e">
        <f>IF(X364-Faktor1&lt;0,IF(X364-Faktor2&lt;0,IF(X364-Faktor3&lt;0,IF(X364-Faktor4&lt;0,IF(X364-Faktor5&lt;0,IF(X364-Faktor6&lt;0,IF(X364-Faktor7&lt;0,IF(X364-Faktor8&lt;0,IF(X364-Faktor9&lt;0,IF(X364-Faktor10&lt;0,Sieger,X364-Faktor10),X364-Faktor9),X364-Faktor8),X364-Faktor7),X364-Faktor6),X364-Faktor5),X364-Faktor4),X364-Faktor3),X364-Faktor2),X364-Faktor1)</f>
        <v>#NUM!</v>
      </c>
      <c r="AE364" t="str">
        <f>IFERROR(VLOOKUP(1000,$A364:Z364,26,FALSE),"")</f>
        <v/>
      </c>
      <c r="AK364" t="str">
        <f>IFERROR(VLOOKUP(1000,$B364:AF364,31,FALSE),"")</f>
        <v/>
      </c>
      <c r="AQ364" t="str">
        <f t="shared" si="417"/>
        <v/>
      </c>
      <c r="AW364" t="str">
        <f t="shared" si="418"/>
        <v/>
      </c>
      <c r="BC364" t="str">
        <f t="shared" si="420"/>
        <v/>
      </c>
      <c r="BI364" t="str">
        <f t="shared" si="421"/>
        <v/>
      </c>
      <c r="BO364" t="str">
        <f t="shared" si="422"/>
        <v/>
      </c>
      <c r="BU364" t="str">
        <f t="shared" si="423"/>
        <v/>
      </c>
      <c r="CA364" t="str">
        <f t="shared" si="424"/>
        <v/>
      </c>
    </row>
    <row r="365" spans="13:79" x14ac:dyDescent="0.3">
      <c r="M365" s="60" t="str">
        <f t="shared" ref="M365:M396" si="436">IFERROR(M164+Faktor1,"")</f>
        <v/>
      </c>
      <c r="N365" s="60" t="str">
        <f t="shared" ref="N365:N396" si="437">IFERROR(N164+Faktor2,"")</f>
        <v/>
      </c>
      <c r="O365" s="60" t="str">
        <f t="shared" ref="O365:O396" si="438">IFERROR(O164+Faktor3,"")</f>
        <v/>
      </c>
      <c r="P365" s="60" t="str">
        <f t="shared" ref="P365:P396" si="439">IFERROR(P164+Faktor4,"")</f>
        <v/>
      </c>
      <c r="Q365" s="60" t="str">
        <f t="shared" ref="Q365:Q396" si="440">IFERROR(Q164+Faktor5,"")</f>
        <v/>
      </c>
      <c r="R365" s="60" t="str">
        <f t="shared" ref="R365:R396" si="441">IFERROR(R164+Faktor6,"")</f>
        <v/>
      </c>
      <c r="S365" s="60" t="str">
        <f t="shared" ref="S365:S396" si="442">IFERROR(S164+Faktor7,"")</f>
        <v/>
      </c>
      <c r="T365" s="60" t="str">
        <f t="shared" ref="T365:T396" si="443">IFERROR(T164+Faktor8,"")</f>
        <v/>
      </c>
      <c r="U365" s="60" t="str">
        <f t="shared" ref="U365:U396" si="444">IFERROR(U164+Faktor9,"")</f>
        <v/>
      </c>
      <c r="V365" s="60" t="str">
        <f t="shared" ref="V365:V396" si="445">IFERROR(V164+Faktor10,"")</f>
        <v/>
      </c>
      <c r="X365" s="21" t="e">
        <f t="shared" ref="X365:X396" si="446">SMALL($M$205:$V$404,ROW(X161))</f>
        <v>#NUM!</v>
      </c>
      <c r="Y365" t="e">
        <f>IF(X365-Faktor1&lt;0,IF(X365-Faktor2&lt;0,IF(X365-Faktor3&lt;0,IF(X365-Faktor4&lt;0,IF(X365-Faktor5&lt;0,IF(X365-Faktor6&lt;0,IF(X365-Faktor7&lt;0,IF(X365-Faktor8&lt;0,IF(X365-Faktor9&lt;0,IF(X365-Faktor10&lt;0,Sieger,X365-Faktor10),X365-Faktor9),X365-Faktor8),X365-Faktor7),X365-Faktor6),X365-Faktor5),X365-Faktor4),X365-Faktor3),X365-Faktor2),X365-Faktor1)</f>
        <v>#NUM!</v>
      </c>
      <c r="AE365" t="str">
        <f>IFERROR(VLOOKUP(1000,$A365:Z365,26,FALSE),"")</f>
        <v/>
      </c>
      <c r="AK365" t="str">
        <f>IFERROR(VLOOKUP(1000,$B365:AF365,31,FALSE),"")</f>
        <v/>
      </c>
      <c r="AQ365" t="str">
        <f t="shared" si="417"/>
        <v/>
      </c>
      <c r="AW365" t="str">
        <f t="shared" si="418"/>
        <v/>
      </c>
      <c r="BC365" t="str">
        <f t="shared" si="420"/>
        <v/>
      </c>
      <c r="BI365" t="str">
        <f t="shared" si="421"/>
        <v/>
      </c>
      <c r="BO365" t="str">
        <f t="shared" si="422"/>
        <v/>
      </c>
      <c r="BU365" t="str">
        <f t="shared" si="423"/>
        <v/>
      </c>
      <c r="CA365" t="str">
        <f t="shared" si="424"/>
        <v/>
      </c>
    </row>
    <row r="366" spans="13:79" x14ac:dyDescent="0.3">
      <c r="M366" s="60" t="str">
        <f t="shared" si="436"/>
        <v/>
      </c>
      <c r="N366" s="60" t="str">
        <f t="shared" si="437"/>
        <v/>
      </c>
      <c r="O366" s="60" t="str">
        <f t="shared" si="438"/>
        <v/>
      </c>
      <c r="P366" s="60" t="str">
        <f t="shared" si="439"/>
        <v/>
      </c>
      <c r="Q366" s="60" t="str">
        <f t="shared" si="440"/>
        <v/>
      </c>
      <c r="R366" s="60" t="str">
        <f t="shared" si="441"/>
        <v/>
      </c>
      <c r="S366" s="60" t="str">
        <f t="shared" si="442"/>
        <v/>
      </c>
      <c r="T366" s="60" t="str">
        <f t="shared" si="443"/>
        <v/>
      </c>
      <c r="U366" s="60" t="str">
        <f t="shared" si="444"/>
        <v/>
      </c>
      <c r="V366" s="60" t="str">
        <f t="shared" si="445"/>
        <v/>
      </c>
      <c r="X366" s="21" t="e">
        <f t="shared" si="446"/>
        <v>#NUM!</v>
      </c>
      <c r="Y366" t="e">
        <f>IF(X366-Faktor1&lt;0,IF(X366-Faktor2&lt;0,IF(X366-Faktor3&lt;0,IF(X366-Faktor4&lt;0,IF(X366-Faktor5&lt;0,IF(X366-Faktor6&lt;0,IF(X366-Faktor7&lt;0,IF(X366-Faktor8&lt;0,IF(X366-Faktor9&lt;0,IF(X366-Faktor10&lt;0,Sieger,X366-Faktor10),X366-Faktor9),X366-Faktor8),X366-Faktor7),X366-Faktor6),X366-Faktor5),X366-Faktor4),X366-Faktor3),X366-Faktor2),X366-Faktor1)</f>
        <v>#NUM!</v>
      </c>
      <c r="AE366" t="str">
        <f>IFERROR(VLOOKUP(1000,$A366:Z366,26,FALSE),"")</f>
        <v/>
      </c>
      <c r="AK366" t="str">
        <f>IFERROR(VLOOKUP(1000,$B366:AF366,31,FALSE),"")</f>
        <v/>
      </c>
      <c r="AQ366" t="str">
        <f t="shared" si="417"/>
        <v/>
      </c>
      <c r="AW366" t="str">
        <f t="shared" si="418"/>
        <v/>
      </c>
      <c r="BC366" t="str">
        <f t="shared" si="420"/>
        <v/>
      </c>
      <c r="BI366" t="str">
        <f t="shared" si="421"/>
        <v/>
      </c>
      <c r="BO366" t="str">
        <f t="shared" si="422"/>
        <v/>
      </c>
      <c r="BU366" t="str">
        <f t="shared" si="423"/>
        <v/>
      </c>
      <c r="CA366" t="str">
        <f t="shared" si="424"/>
        <v/>
      </c>
    </row>
    <row r="367" spans="13:79" x14ac:dyDescent="0.3">
      <c r="M367" s="60" t="str">
        <f t="shared" si="436"/>
        <v/>
      </c>
      <c r="N367" s="60" t="str">
        <f t="shared" si="437"/>
        <v/>
      </c>
      <c r="O367" s="60" t="str">
        <f t="shared" si="438"/>
        <v/>
      </c>
      <c r="P367" s="60" t="str">
        <f t="shared" si="439"/>
        <v/>
      </c>
      <c r="Q367" s="60" t="str">
        <f t="shared" si="440"/>
        <v/>
      </c>
      <c r="R367" s="60" t="str">
        <f t="shared" si="441"/>
        <v/>
      </c>
      <c r="S367" s="60" t="str">
        <f t="shared" si="442"/>
        <v/>
      </c>
      <c r="T367" s="60" t="str">
        <f t="shared" si="443"/>
        <v/>
      </c>
      <c r="U367" s="60" t="str">
        <f t="shared" si="444"/>
        <v/>
      </c>
      <c r="V367" s="60" t="str">
        <f t="shared" si="445"/>
        <v/>
      </c>
      <c r="X367" s="21" t="e">
        <f t="shared" si="446"/>
        <v>#NUM!</v>
      </c>
      <c r="Y367" t="e">
        <f>IF(X367-Faktor1&lt;0,IF(X367-Faktor2&lt;0,IF(X367-Faktor3&lt;0,IF(X367-Faktor4&lt;0,IF(X367-Faktor5&lt;0,IF(X367-Faktor6&lt;0,IF(X367-Faktor7&lt;0,IF(X367-Faktor8&lt;0,IF(X367-Faktor9&lt;0,IF(X367-Faktor10&lt;0,Sieger,X367-Faktor10),X367-Faktor9),X367-Faktor8),X367-Faktor7),X367-Faktor6),X367-Faktor5),X367-Faktor4),X367-Faktor3),X367-Faktor2),X367-Faktor1)</f>
        <v>#NUM!</v>
      </c>
      <c r="AE367" t="str">
        <f>IFERROR(VLOOKUP(1000,$A367:Z367,26,FALSE),"")</f>
        <v/>
      </c>
      <c r="AK367" t="str">
        <f>IFERROR(VLOOKUP(1000,$B367:AF367,31,FALSE),"")</f>
        <v/>
      </c>
      <c r="AQ367" t="str">
        <f t="shared" si="417"/>
        <v/>
      </c>
      <c r="AW367" t="str">
        <f t="shared" si="418"/>
        <v/>
      </c>
      <c r="BC367" t="str">
        <f t="shared" si="420"/>
        <v/>
      </c>
      <c r="BI367" t="str">
        <f t="shared" si="421"/>
        <v/>
      </c>
      <c r="BO367" t="str">
        <f t="shared" si="422"/>
        <v/>
      </c>
      <c r="BU367" t="str">
        <f t="shared" si="423"/>
        <v/>
      </c>
      <c r="CA367" t="str">
        <f t="shared" si="424"/>
        <v/>
      </c>
    </row>
    <row r="368" spans="13:79" x14ac:dyDescent="0.3">
      <c r="M368" s="60" t="str">
        <f t="shared" si="436"/>
        <v/>
      </c>
      <c r="N368" s="60" t="str">
        <f t="shared" si="437"/>
        <v/>
      </c>
      <c r="O368" s="60" t="str">
        <f t="shared" si="438"/>
        <v/>
      </c>
      <c r="P368" s="60" t="str">
        <f t="shared" si="439"/>
        <v/>
      </c>
      <c r="Q368" s="60" t="str">
        <f t="shared" si="440"/>
        <v/>
      </c>
      <c r="R368" s="60" t="str">
        <f t="shared" si="441"/>
        <v/>
      </c>
      <c r="S368" s="60" t="str">
        <f t="shared" si="442"/>
        <v/>
      </c>
      <c r="T368" s="60" t="str">
        <f t="shared" si="443"/>
        <v/>
      </c>
      <c r="U368" s="60" t="str">
        <f t="shared" si="444"/>
        <v/>
      </c>
      <c r="V368" s="60" t="str">
        <f t="shared" si="445"/>
        <v/>
      </c>
      <c r="X368" s="21" t="e">
        <f t="shared" si="446"/>
        <v>#NUM!</v>
      </c>
      <c r="Y368" t="e">
        <f>IF(X368-Faktor1&lt;0,IF(X368-Faktor2&lt;0,IF(X368-Faktor3&lt;0,IF(X368-Faktor4&lt;0,IF(X368-Faktor5&lt;0,IF(X368-Faktor6&lt;0,IF(X368-Faktor7&lt;0,IF(X368-Faktor8&lt;0,IF(X368-Faktor9&lt;0,IF(X368-Faktor10&lt;0,Sieger,X368-Faktor10),X368-Faktor9),X368-Faktor8),X368-Faktor7),X368-Faktor6),X368-Faktor5),X368-Faktor4),X368-Faktor3),X368-Faktor2),X368-Faktor1)</f>
        <v>#NUM!</v>
      </c>
      <c r="AK368" t="str">
        <f>IFERROR(VLOOKUP(1000,$B368:AF368,31,FALSE),"")</f>
        <v/>
      </c>
      <c r="AQ368" t="str">
        <f t="shared" si="417"/>
        <v/>
      </c>
      <c r="AW368" t="str">
        <f t="shared" si="418"/>
        <v/>
      </c>
      <c r="BC368" t="str">
        <f t="shared" si="420"/>
        <v/>
      </c>
      <c r="BI368" t="str">
        <f t="shared" si="421"/>
        <v/>
      </c>
      <c r="BO368" t="str">
        <f t="shared" si="422"/>
        <v/>
      </c>
      <c r="BU368" t="str">
        <f t="shared" si="423"/>
        <v/>
      </c>
      <c r="CA368" t="str">
        <f t="shared" si="424"/>
        <v/>
      </c>
    </row>
    <row r="369" spans="13:79" x14ac:dyDescent="0.3">
      <c r="M369" s="60" t="str">
        <f t="shared" si="436"/>
        <v/>
      </c>
      <c r="N369" s="60" t="str">
        <f t="shared" si="437"/>
        <v/>
      </c>
      <c r="O369" s="60" t="str">
        <f t="shared" si="438"/>
        <v/>
      </c>
      <c r="P369" s="60" t="str">
        <f t="shared" si="439"/>
        <v/>
      </c>
      <c r="Q369" s="60" t="str">
        <f t="shared" si="440"/>
        <v/>
      </c>
      <c r="R369" s="60" t="str">
        <f t="shared" si="441"/>
        <v/>
      </c>
      <c r="S369" s="60" t="str">
        <f t="shared" si="442"/>
        <v/>
      </c>
      <c r="T369" s="60" t="str">
        <f t="shared" si="443"/>
        <v/>
      </c>
      <c r="U369" s="60" t="str">
        <f t="shared" si="444"/>
        <v/>
      </c>
      <c r="V369" s="60" t="str">
        <f t="shared" si="445"/>
        <v/>
      </c>
      <c r="X369" s="21" t="e">
        <f t="shared" si="446"/>
        <v>#NUM!</v>
      </c>
      <c r="Y369" t="e">
        <f>IF(X369-Faktor1&lt;0,IF(X369-Faktor2&lt;0,IF(X369-Faktor3&lt;0,IF(X369-Faktor4&lt;0,IF(X369-Faktor5&lt;0,IF(X369-Faktor6&lt;0,IF(X369-Faktor7&lt;0,IF(X369-Faktor8&lt;0,IF(X369-Faktor9&lt;0,IF(X369-Faktor10&lt;0,Sieger,X369-Faktor10),X369-Faktor9),X369-Faktor8),X369-Faktor7),X369-Faktor6),X369-Faktor5),X369-Faktor4),X369-Faktor3),X369-Faktor2),X369-Faktor1)</f>
        <v>#NUM!</v>
      </c>
      <c r="AK369" t="str">
        <f>IFERROR(VLOOKUP(1000,$B369:AF369,31,FALSE),"")</f>
        <v/>
      </c>
      <c r="AQ369" t="str">
        <f t="shared" si="417"/>
        <v/>
      </c>
      <c r="AW369" t="str">
        <f t="shared" si="418"/>
        <v/>
      </c>
      <c r="BC369" t="str">
        <f t="shared" si="420"/>
        <v/>
      </c>
      <c r="BI369" t="str">
        <f t="shared" si="421"/>
        <v/>
      </c>
      <c r="BO369" t="str">
        <f t="shared" si="422"/>
        <v/>
      </c>
      <c r="BU369" t="str">
        <f t="shared" si="423"/>
        <v/>
      </c>
      <c r="CA369" t="str">
        <f t="shared" si="424"/>
        <v/>
      </c>
    </row>
    <row r="370" spans="13:79" x14ac:dyDescent="0.3">
      <c r="M370" s="60" t="str">
        <f t="shared" si="436"/>
        <v/>
      </c>
      <c r="N370" s="60" t="str">
        <f t="shared" si="437"/>
        <v/>
      </c>
      <c r="O370" s="60" t="str">
        <f t="shared" si="438"/>
        <v/>
      </c>
      <c r="P370" s="60" t="str">
        <f t="shared" si="439"/>
        <v/>
      </c>
      <c r="Q370" s="60" t="str">
        <f t="shared" si="440"/>
        <v/>
      </c>
      <c r="R370" s="60" t="str">
        <f t="shared" si="441"/>
        <v/>
      </c>
      <c r="S370" s="60" t="str">
        <f t="shared" si="442"/>
        <v/>
      </c>
      <c r="T370" s="60" t="str">
        <f t="shared" si="443"/>
        <v/>
      </c>
      <c r="U370" s="60" t="str">
        <f t="shared" si="444"/>
        <v/>
      </c>
      <c r="V370" s="60" t="str">
        <f t="shared" si="445"/>
        <v/>
      </c>
      <c r="X370" s="21" t="e">
        <f t="shared" si="446"/>
        <v>#NUM!</v>
      </c>
      <c r="Y370" t="e">
        <f>IF(X370-Faktor1&lt;0,IF(X370-Faktor2&lt;0,IF(X370-Faktor3&lt;0,IF(X370-Faktor4&lt;0,IF(X370-Faktor5&lt;0,IF(X370-Faktor6&lt;0,IF(X370-Faktor7&lt;0,IF(X370-Faktor8&lt;0,IF(X370-Faktor9&lt;0,IF(X370-Faktor10&lt;0,Sieger,X370-Faktor10),X370-Faktor9),X370-Faktor8),X370-Faktor7),X370-Faktor6),X370-Faktor5),X370-Faktor4),X370-Faktor3),X370-Faktor2),X370-Faktor1)</f>
        <v>#NUM!</v>
      </c>
      <c r="AK370" t="str">
        <f>IFERROR(VLOOKUP(1000,$B370:AF370,31,FALSE),"")</f>
        <v/>
      </c>
      <c r="AQ370" t="str">
        <f t="shared" si="417"/>
        <v/>
      </c>
      <c r="AW370" t="str">
        <f t="shared" si="418"/>
        <v/>
      </c>
      <c r="BC370" t="str">
        <f t="shared" si="420"/>
        <v/>
      </c>
      <c r="BI370" t="str">
        <f t="shared" si="421"/>
        <v/>
      </c>
      <c r="BO370" t="str">
        <f t="shared" si="422"/>
        <v/>
      </c>
      <c r="BU370" t="str">
        <f t="shared" si="423"/>
        <v/>
      </c>
      <c r="CA370" t="str">
        <f t="shared" si="424"/>
        <v/>
      </c>
    </row>
    <row r="371" spans="13:79" x14ac:dyDescent="0.3">
      <c r="M371" s="60" t="str">
        <f t="shared" si="436"/>
        <v/>
      </c>
      <c r="N371" s="60" t="str">
        <f t="shared" si="437"/>
        <v/>
      </c>
      <c r="O371" s="60" t="str">
        <f t="shared" si="438"/>
        <v/>
      </c>
      <c r="P371" s="60" t="str">
        <f t="shared" si="439"/>
        <v/>
      </c>
      <c r="Q371" s="60" t="str">
        <f t="shared" si="440"/>
        <v/>
      </c>
      <c r="R371" s="60" t="str">
        <f t="shared" si="441"/>
        <v/>
      </c>
      <c r="S371" s="60" t="str">
        <f t="shared" si="442"/>
        <v/>
      </c>
      <c r="T371" s="60" t="str">
        <f t="shared" si="443"/>
        <v/>
      </c>
      <c r="U371" s="60" t="str">
        <f t="shared" si="444"/>
        <v/>
      </c>
      <c r="V371" s="60" t="str">
        <f t="shared" si="445"/>
        <v/>
      </c>
      <c r="X371" s="21" t="e">
        <f t="shared" si="446"/>
        <v>#NUM!</v>
      </c>
      <c r="Y371" t="e">
        <f>IF(X371-Faktor1&lt;0,IF(X371-Faktor2&lt;0,IF(X371-Faktor3&lt;0,IF(X371-Faktor4&lt;0,IF(X371-Faktor5&lt;0,IF(X371-Faktor6&lt;0,IF(X371-Faktor7&lt;0,IF(X371-Faktor8&lt;0,IF(X371-Faktor9&lt;0,IF(X371-Faktor10&lt;0,Sieger,X371-Faktor10),X371-Faktor9),X371-Faktor8),X371-Faktor7),X371-Faktor6),X371-Faktor5),X371-Faktor4),X371-Faktor3),X371-Faktor2),X371-Faktor1)</f>
        <v>#NUM!</v>
      </c>
      <c r="AK371" t="str">
        <f>IFERROR(VLOOKUP(1000,$B371:AF371,31,FALSE),"")</f>
        <v/>
      </c>
      <c r="AQ371" t="str">
        <f t="shared" si="417"/>
        <v/>
      </c>
      <c r="AW371" t="str">
        <f t="shared" si="418"/>
        <v/>
      </c>
      <c r="BC371" t="str">
        <f t="shared" si="420"/>
        <v/>
      </c>
      <c r="BI371" t="str">
        <f t="shared" si="421"/>
        <v/>
      </c>
      <c r="BO371" t="str">
        <f t="shared" si="422"/>
        <v/>
      </c>
      <c r="BU371" t="str">
        <f t="shared" si="423"/>
        <v/>
      </c>
      <c r="CA371" t="str">
        <f t="shared" si="424"/>
        <v/>
      </c>
    </row>
    <row r="372" spans="13:79" x14ac:dyDescent="0.3">
      <c r="M372" s="60" t="str">
        <f t="shared" si="436"/>
        <v/>
      </c>
      <c r="N372" s="60" t="str">
        <f t="shared" si="437"/>
        <v/>
      </c>
      <c r="O372" s="60" t="str">
        <f t="shared" si="438"/>
        <v/>
      </c>
      <c r="P372" s="60" t="str">
        <f t="shared" si="439"/>
        <v/>
      </c>
      <c r="Q372" s="60" t="str">
        <f t="shared" si="440"/>
        <v/>
      </c>
      <c r="R372" s="60" t="str">
        <f t="shared" si="441"/>
        <v/>
      </c>
      <c r="S372" s="60" t="str">
        <f t="shared" si="442"/>
        <v/>
      </c>
      <c r="T372" s="60" t="str">
        <f t="shared" si="443"/>
        <v/>
      </c>
      <c r="U372" s="60" t="str">
        <f t="shared" si="444"/>
        <v/>
      </c>
      <c r="V372" s="60" t="str">
        <f t="shared" si="445"/>
        <v/>
      </c>
      <c r="X372" s="21" t="e">
        <f t="shared" si="446"/>
        <v>#NUM!</v>
      </c>
      <c r="Y372" t="e">
        <f>IF(X372-Faktor1&lt;0,IF(X372-Faktor2&lt;0,IF(X372-Faktor3&lt;0,IF(X372-Faktor4&lt;0,IF(X372-Faktor5&lt;0,IF(X372-Faktor6&lt;0,IF(X372-Faktor7&lt;0,IF(X372-Faktor8&lt;0,IF(X372-Faktor9&lt;0,IF(X372-Faktor10&lt;0,Sieger,X372-Faktor10),X372-Faktor9),X372-Faktor8),X372-Faktor7),X372-Faktor6),X372-Faktor5),X372-Faktor4),X372-Faktor3),X372-Faktor2),X372-Faktor1)</f>
        <v>#NUM!</v>
      </c>
      <c r="AK372" t="str">
        <f>IFERROR(VLOOKUP(1000,$B372:AF372,31,FALSE),"")</f>
        <v/>
      </c>
      <c r="AQ372" t="str">
        <f t="shared" si="417"/>
        <v/>
      </c>
      <c r="AW372" t="str">
        <f t="shared" si="418"/>
        <v/>
      </c>
      <c r="BC372" t="str">
        <f t="shared" si="420"/>
        <v/>
      </c>
      <c r="BI372" t="str">
        <f t="shared" si="421"/>
        <v/>
      </c>
      <c r="BO372" t="str">
        <f t="shared" si="422"/>
        <v/>
      </c>
      <c r="BU372" t="str">
        <f t="shared" si="423"/>
        <v/>
      </c>
      <c r="CA372" t="str">
        <f t="shared" si="424"/>
        <v/>
      </c>
    </row>
    <row r="373" spans="13:79" x14ac:dyDescent="0.3">
      <c r="M373" s="60" t="str">
        <f t="shared" si="436"/>
        <v/>
      </c>
      <c r="N373" s="60" t="str">
        <f t="shared" si="437"/>
        <v/>
      </c>
      <c r="O373" s="60" t="str">
        <f t="shared" si="438"/>
        <v/>
      </c>
      <c r="P373" s="60" t="str">
        <f t="shared" si="439"/>
        <v/>
      </c>
      <c r="Q373" s="60" t="str">
        <f t="shared" si="440"/>
        <v/>
      </c>
      <c r="R373" s="60" t="str">
        <f t="shared" si="441"/>
        <v/>
      </c>
      <c r="S373" s="60" t="str">
        <f t="shared" si="442"/>
        <v/>
      </c>
      <c r="T373" s="60" t="str">
        <f t="shared" si="443"/>
        <v/>
      </c>
      <c r="U373" s="60" t="str">
        <f t="shared" si="444"/>
        <v/>
      </c>
      <c r="V373" s="60" t="str">
        <f t="shared" si="445"/>
        <v/>
      </c>
      <c r="X373" s="21" t="e">
        <f t="shared" si="446"/>
        <v>#NUM!</v>
      </c>
      <c r="Y373" t="e">
        <f>IF(X373-Faktor1&lt;0,IF(X373-Faktor2&lt;0,IF(X373-Faktor3&lt;0,IF(X373-Faktor4&lt;0,IF(X373-Faktor5&lt;0,IF(X373-Faktor6&lt;0,IF(X373-Faktor7&lt;0,IF(X373-Faktor8&lt;0,IF(X373-Faktor9&lt;0,IF(X373-Faktor10&lt;0,Sieger,X373-Faktor10),X373-Faktor9),X373-Faktor8),X373-Faktor7),X373-Faktor6),X373-Faktor5),X373-Faktor4),X373-Faktor3),X373-Faktor2),X373-Faktor1)</f>
        <v>#NUM!</v>
      </c>
      <c r="AK373" t="str">
        <f>IFERROR(VLOOKUP(1000,$B373:AF373,31,FALSE),"")</f>
        <v/>
      </c>
      <c r="AQ373" t="str">
        <f t="shared" si="417"/>
        <v/>
      </c>
      <c r="AW373" t="str">
        <f t="shared" si="418"/>
        <v/>
      </c>
      <c r="BC373" t="str">
        <f t="shared" si="420"/>
        <v/>
      </c>
      <c r="BI373" t="str">
        <f t="shared" si="421"/>
        <v/>
      </c>
      <c r="BO373" t="str">
        <f t="shared" si="422"/>
        <v/>
      </c>
      <c r="BU373" t="str">
        <f t="shared" si="423"/>
        <v/>
      </c>
      <c r="CA373" t="str">
        <f t="shared" si="424"/>
        <v/>
      </c>
    </row>
    <row r="374" spans="13:79" x14ac:dyDescent="0.3">
      <c r="M374" s="60" t="str">
        <f t="shared" si="436"/>
        <v/>
      </c>
      <c r="N374" s="60" t="str">
        <f t="shared" si="437"/>
        <v/>
      </c>
      <c r="O374" s="60" t="str">
        <f t="shared" si="438"/>
        <v/>
      </c>
      <c r="P374" s="60" t="str">
        <f t="shared" si="439"/>
        <v/>
      </c>
      <c r="Q374" s="60" t="str">
        <f t="shared" si="440"/>
        <v/>
      </c>
      <c r="R374" s="60" t="str">
        <f t="shared" si="441"/>
        <v/>
      </c>
      <c r="S374" s="60" t="str">
        <f t="shared" si="442"/>
        <v/>
      </c>
      <c r="T374" s="60" t="str">
        <f t="shared" si="443"/>
        <v/>
      </c>
      <c r="U374" s="60" t="str">
        <f t="shared" si="444"/>
        <v/>
      </c>
      <c r="V374" s="60" t="str">
        <f t="shared" si="445"/>
        <v/>
      </c>
      <c r="X374" s="21" t="e">
        <f t="shared" si="446"/>
        <v>#NUM!</v>
      </c>
      <c r="Y374" t="e">
        <f>IF(X374-Faktor1&lt;0,IF(X374-Faktor2&lt;0,IF(X374-Faktor3&lt;0,IF(X374-Faktor4&lt;0,IF(X374-Faktor5&lt;0,IF(X374-Faktor6&lt;0,IF(X374-Faktor7&lt;0,IF(X374-Faktor8&lt;0,IF(X374-Faktor9&lt;0,IF(X374-Faktor10&lt;0,Sieger,X374-Faktor10),X374-Faktor9),X374-Faktor8),X374-Faktor7),X374-Faktor6),X374-Faktor5),X374-Faktor4),X374-Faktor3),X374-Faktor2),X374-Faktor1)</f>
        <v>#NUM!</v>
      </c>
      <c r="AK374" t="str">
        <f>IFERROR(VLOOKUP(1000,$B374:AF374,31,FALSE),"")</f>
        <v/>
      </c>
      <c r="AQ374" t="str">
        <f t="shared" si="417"/>
        <v/>
      </c>
      <c r="AW374" t="str">
        <f t="shared" si="418"/>
        <v/>
      </c>
      <c r="BC374" t="str">
        <f t="shared" si="420"/>
        <v/>
      </c>
      <c r="BI374" t="str">
        <f t="shared" si="421"/>
        <v/>
      </c>
      <c r="BO374" t="str">
        <f t="shared" si="422"/>
        <v/>
      </c>
      <c r="BU374" t="str">
        <f t="shared" si="423"/>
        <v/>
      </c>
      <c r="CA374" t="str">
        <f t="shared" si="424"/>
        <v/>
      </c>
    </row>
    <row r="375" spans="13:79" x14ac:dyDescent="0.3">
      <c r="M375" s="60" t="str">
        <f t="shared" si="436"/>
        <v/>
      </c>
      <c r="N375" s="60" t="str">
        <f t="shared" si="437"/>
        <v/>
      </c>
      <c r="O375" s="60" t="str">
        <f t="shared" si="438"/>
        <v/>
      </c>
      <c r="P375" s="60" t="str">
        <f t="shared" si="439"/>
        <v/>
      </c>
      <c r="Q375" s="60" t="str">
        <f t="shared" si="440"/>
        <v/>
      </c>
      <c r="R375" s="60" t="str">
        <f t="shared" si="441"/>
        <v/>
      </c>
      <c r="S375" s="60" t="str">
        <f t="shared" si="442"/>
        <v/>
      </c>
      <c r="T375" s="60" t="str">
        <f t="shared" si="443"/>
        <v/>
      </c>
      <c r="U375" s="60" t="str">
        <f t="shared" si="444"/>
        <v/>
      </c>
      <c r="V375" s="60" t="str">
        <f t="shared" si="445"/>
        <v/>
      </c>
      <c r="X375" s="21" t="e">
        <f t="shared" si="446"/>
        <v>#NUM!</v>
      </c>
      <c r="Y375" t="e">
        <f>IF(X375-Faktor1&lt;0,IF(X375-Faktor2&lt;0,IF(X375-Faktor3&lt;0,IF(X375-Faktor4&lt;0,IF(X375-Faktor5&lt;0,IF(X375-Faktor6&lt;0,IF(X375-Faktor7&lt;0,IF(X375-Faktor8&lt;0,IF(X375-Faktor9&lt;0,IF(X375-Faktor10&lt;0,Sieger,X375-Faktor10),X375-Faktor9),X375-Faktor8),X375-Faktor7),X375-Faktor6),X375-Faktor5),X375-Faktor4),X375-Faktor3),X375-Faktor2),X375-Faktor1)</f>
        <v>#NUM!</v>
      </c>
      <c r="AK375" t="str">
        <f>IFERROR(VLOOKUP(1000,$B375:AF375,31,FALSE),"")</f>
        <v/>
      </c>
      <c r="AQ375" t="str">
        <f t="shared" si="417"/>
        <v/>
      </c>
      <c r="AW375" t="str">
        <f t="shared" si="418"/>
        <v/>
      </c>
      <c r="BC375" t="str">
        <f t="shared" si="420"/>
        <v/>
      </c>
      <c r="BI375" t="str">
        <f t="shared" si="421"/>
        <v/>
      </c>
      <c r="BO375" t="str">
        <f t="shared" si="422"/>
        <v/>
      </c>
      <c r="BU375" t="str">
        <f t="shared" si="423"/>
        <v/>
      </c>
      <c r="CA375" t="str">
        <f t="shared" si="424"/>
        <v/>
      </c>
    </row>
    <row r="376" spans="13:79" x14ac:dyDescent="0.3">
      <c r="M376" s="60" t="str">
        <f t="shared" si="436"/>
        <v/>
      </c>
      <c r="N376" s="60" t="str">
        <f t="shared" si="437"/>
        <v/>
      </c>
      <c r="O376" s="60" t="str">
        <f t="shared" si="438"/>
        <v/>
      </c>
      <c r="P376" s="60" t="str">
        <f t="shared" si="439"/>
        <v/>
      </c>
      <c r="Q376" s="60" t="str">
        <f t="shared" si="440"/>
        <v/>
      </c>
      <c r="R376" s="60" t="str">
        <f t="shared" si="441"/>
        <v/>
      </c>
      <c r="S376" s="60" t="str">
        <f t="shared" si="442"/>
        <v/>
      </c>
      <c r="T376" s="60" t="str">
        <f t="shared" si="443"/>
        <v/>
      </c>
      <c r="U376" s="60" t="str">
        <f t="shared" si="444"/>
        <v/>
      </c>
      <c r="V376" s="60" t="str">
        <f t="shared" si="445"/>
        <v/>
      </c>
      <c r="X376" s="21" t="e">
        <f t="shared" si="446"/>
        <v>#NUM!</v>
      </c>
      <c r="Y376" t="e">
        <f>IF(X376-Faktor1&lt;0,IF(X376-Faktor2&lt;0,IF(X376-Faktor3&lt;0,IF(X376-Faktor4&lt;0,IF(X376-Faktor5&lt;0,IF(X376-Faktor6&lt;0,IF(X376-Faktor7&lt;0,IF(X376-Faktor8&lt;0,IF(X376-Faktor9&lt;0,IF(X376-Faktor10&lt;0,Sieger,X376-Faktor10),X376-Faktor9),X376-Faktor8),X376-Faktor7),X376-Faktor6),X376-Faktor5),X376-Faktor4),X376-Faktor3),X376-Faktor2),X376-Faktor1)</f>
        <v>#NUM!</v>
      </c>
      <c r="AK376" t="str">
        <f>IFERROR(VLOOKUP(1000,$B376:AF376,31,FALSE),"")</f>
        <v/>
      </c>
      <c r="AQ376" t="str">
        <f t="shared" si="417"/>
        <v/>
      </c>
      <c r="AW376" t="str">
        <f t="shared" si="418"/>
        <v/>
      </c>
      <c r="BC376" t="str">
        <f t="shared" si="420"/>
        <v/>
      </c>
      <c r="BI376" t="str">
        <f t="shared" si="421"/>
        <v/>
      </c>
      <c r="BO376" t="str">
        <f t="shared" si="422"/>
        <v/>
      </c>
      <c r="BU376" t="str">
        <f t="shared" si="423"/>
        <v/>
      </c>
      <c r="CA376" t="str">
        <f t="shared" si="424"/>
        <v/>
      </c>
    </row>
    <row r="377" spans="13:79" x14ac:dyDescent="0.3">
      <c r="M377" s="60" t="str">
        <f t="shared" si="436"/>
        <v/>
      </c>
      <c r="N377" s="60" t="str">
        <f t="shared" si="437"/>
        <v/>
      </c>
      <c r="O377" s="60" t="str">
        <f t="shared" si="438"/>
        <v/>
      </c>
      <c r="P377" s="60" t="str">
        <f t="shared" si="439"/>
        <v/>
      </c>
      <c r="Q377" s="60" t="str">
        <f t="shared" si="440"/>
        <v/>
      </c>
      <c r="R377" s="60" t="str">
        <f t="shared" si="441"/>
        <v/>
      </c>
      <c r="S377" s="60" t="str">
        <f t="shared" si="442"/>
        <v/>
      </c>
      <c r="T377" s="60" t="str">
        <f t="shared" si="443"/>
        <v/>
      </c>
      <c r="U377" s="60" t="str">
        <f t="shared" si="444"/>
        <v/>
      </c>
      <c r="V377" s="60" t="str">
        <f t="shared" si="445"/>
        <v/>
      </c>
      <c r="X377" s="21" t="e">
        <f t="shared" si="446"/>
        <v>#NUM!</v>
      </c>
      <c r="Y377" t="e">
        <f>IF(X377-Faktor1&lt;0,IF(X377-Faktor2&lt;0,IF(X377-Faktor3&lt;0,IF(X377-Faktor4&lt;0,IF(X377-Faktor5&lt;0,IF(X377-Faktor6&lt;0,IF(X377-Faktor7&lt;0,IF(X377-Faktor8&lt;0,IF(X377-Faktor9&lt;0,IF(X377-Faktor10&lt;0,Sieger,X377-Faktor10),X377-Faktor9),X377-Faktor8),X377-Faktor7),X377-Faktor6),X377-Faktor5),X377-Faktor4),X377-Faktor3),X377-Faktor2),X377-Faktor1)</f>
        <v>#NUM!</v>
      </c>
      <c r="AK377" t="str">
        <f>IFERROR(VLOOKUP(1000,$B377:AF377,31,FALSE),"")</f>
        <v/>
      </c>
      <c r="AQ377" t="str">
        <f t="shared" si="417"/>
        <v/>
      </c>
      <c r="AW377" t="str">
        <f t="shared" si="418"/>
        <v/>
      </c>
      <c r="BC377" t="str">
        <f t="shared" si="420"/>
        <v/>
      </c>
      <c r="BI377" t="str">
        <f t="shared" si="421"/>
        <v/>
      </c>
      <c r="BO377" t="str">
        <f t="shared" si="422"/>
        <v/>
      </c>
      <c r="BU377" t="str">
        <f t="shared" si="423"/>
        <v/>
      </c>
      <c r="CA377" t="str">
        <f t="shared" si="424"/>
        <v/>
      </c>
    </row>
    <row r="378" spans="13:79" x14ac:dyDescent="0.3">
      <c r="M378" s="60" t="str">
        <f t="shared" si="436"/>
        <v/>
      </c>
      <c r="N378" s="60" t="str">
        <f t="shared" si="437"/>
        <v/>
      </c>
      <c r="O378" s="60" t="str">
        <f t="shared" si="438"/>
        <v/>
      </c>
      <c r="P378" s="60" t="str">
        <f t="shared" si="439"/>
        <v/>
      </c>
      <c r="Q378" s="60" t="str">
        <f t="shared" si="440"/>
        <v/>
      </c>
      <c r="R378" s="60" t="str">
        <f t="shared" si="441"/>
        <v/>
      </c>
      <c r="S378" s="60" t="str">
        <f t="shared" si="442"/>
        <v/>
      </c>
      <c r="T378" s="60" t="str">
        <f t="shared" si="443"/>
        <v/>
      </c>
      <c r="U378" s="60" t="str">
        <f t="shared" si="444"/>
        <v/>
      </c>
      <c r="V378" s="60" t="str">
        <f t="shared" si="445"/>
        <v/>
      </c>
      <c r="X378" s="21" t="e">
        <f t="shared" si="446"/>
        <v>#NUM!</v>
      </c>
      <c r="Y378" t="e">
        <f>IF(X378-Faktor1&lt;0,IF(X378-Faktor2&lt;0,IF(X378-Faktor3&lt;0,IF(X378-Faktor4&lt;0,IF(X378-Faktor5&lt;0,IF(X378-Faktor6&lt;0,IF(X378-Faktor7&lt;0,IF(X378-Faktor8&lt;0,IF(X378-Faktor9&lt;0,IF(X378-Faktor10&lt;0,Sieger,X378-Faktor10),X378-Faktor9),X378-Faktor8),X378-Faktor7),X378-Faktor6),X378-Faktor5),X378-Faktor4),X378-Faktor3),X378-Faktor2),X378-Faktor1)</f>
        <v>#NUM!</v>
      </c>
      <c r="AK378" t="str">
        <f>IFERROR(VLOOKUP(1000,$B378:AF378,31,FALSE),"")</f>
        <v/>
      </c>
      <c r="AQ378" t="str">
        <f t="shared" si="417"/>
        <v/>
      </c>
      <c r="AW378" t="str">
        <f t="shared" si="418"/>
        <v/>
      </c>
      <c r="BC378" t="str">
        <f t="shared" si="420"/>
        <v/>
      </c>
      <c r="BI378" t="str">
        <f t="shared" si="421"/>
        <v/>
      </c>
      <c r="BO378" t="str">
        <f t="shared" si="422"/>
        <v/>
      </c>
      <c r="BU378" t="str">
        <f t="shared" si="423"/>
        <v/>
      </c>
      <c r="CA378" t="str">
        <f t="shared" si="424"/>
        <v/>
      </c>
    </row>
    <row r="379" spans="13:79" x14ac:dyDescent="0.3">
      <c r="M379" s="60" t="str">
        <f t="shared" si="436"/>
        <v/>
      </c>
      <c r="N379" s="60" t="str">
        <f t="shared" si="437"/>
        <v/>
      </c>
      <c r="O379" s="60" t="str">
        <f t="shared" si="438"/>
        <v/>
      </c>
      <c r="P379" s="60" t="str">
        <f t="shared" si="439"/>
        <v/>
      </c>
      <c r="Q379" s="60" t="str">
        <f t="shared" si="440"/>
        <v/>
      </c>
      <c r="R379" s="60" t="str">
        <f t="shared" si="441"/>
        <v/>
      </c>
      <c r="S379" s="60" t="str">
        <f t="shared" si="442"/>
        <v/>
      </c>
      <c r="T379" s="60" t="str">
        <f t="shared" si="443"/>
        <v/>
      </c>
      <c r="U379" s="60" t="str">
        <f t="shared" si="444"/>
        <v/>
      </c>
      <c r="V379" s="60" t="str">
        <f t="shared" si="445"/>
        <v/>
      </c>
      <c r="X379" s="21" t="e">
        <f t="shared" si="446"/>
        <v>#NUM!</v>
      </c>
      <c r="Y379" t="e">
        <f>IF(X379-Faktor1&lt;0,IF(X379-Faktor2&lt;0,IF(X379-Faktor3&lt;0,IF(X379-Faktor4&lt;0,IF(X379-Faktor5&lt;0,IF(X379-Faktor6&lt;0,IF(X379-Faktor7&lt;0,IF(X379-Faktor8&lt;0,IF(X379-Faktor9&lt;0,IF(X379-Faktor10&lt;0,Sieger,X379-Faktor10),X379-Faktor9),X379-Faktor8),X379-Faktor7),X379-Faktor6),X379-Faktor5),X379-Faktor4),X379-Faktor3),X379-Faktor2),X379-Faktor1)</f>
        <v>#NUM!</v>
      </c>
      <c r="AK379" t="str">
        <f>IFERROR(VLOOKUP(1000,$B379:AF379,31,FALSE),"")</f>
        <v/>
      </c>
      <c r="AQ379" t="str">
        <f t="shared" si="417"/>
        <v/>
      </c>
      <c r="AW379" t="str">
        <f t="shared" si="418"/>
        <v/>
      </c>
      <c r="BC379" t="str">
        <f t="shared" si="420"/>
        <v/>
      </c>
      <c r="BI379" t="str">
        <f t="shared" si="421"/>
        <v/>
      </c>
      <c r="BO379" t="str">
        <f t="shared" si="422"/>
        <v/>
      </c>
      <c r="BU379" t="str">
        <f t="shared" si="423"/>
        <v/>
      </c>
      <c r="CA379" t="str">
        <f t="shared" si="424"/>
        <v/>
      </c>
    </row>
    <row r="380" spans="13:79" x14ac:dyDescent="0.3">
      <c r="M380" s="60" t="str">
        <f t="shared" si="436"/>
        <v/>
      </c>
      <c r="N380" s="60" t="str">
        <f t="shared" si="437"/>
        <v/>
      </c>
      <c r="O380" s="60" t="str">
        <f t="shared" si="438"/>
        <v/>
      </c>
      <c r="P380" s="60" t="str">
        <f t="shared" si="439"/>
        <v/>
      </c>
      <c r="Q380" s="60" t="str">
        <f t="shared" si="440"/>
        <v/>
      </c>
      <c r="R380" s="60" t="str">
        <f t="shared" si="441"/>
        <v/>
      </c>
      <c r="S380" s="60" t="str">
        <f t="shared" si="442"/>
        <v/>
      </c>
      <c r="T380" s="60" t="str">
        <f t="shared" si="443"/>
        <v/>
      </c>
      <c r="U380" s="60" t="str">
        <f t="shared" si="444"/>
        <v/>
      </c>
      <c r="V380" s="60" t="str">
        <f t="shared" si="445"/>
        <v/>
      </c>
      <c r="X380" s="21" t="e">
        <f t="shared" si="446"/>
        <v>#NUM!</v>
      </c>
      <c r="Y380" t="e">
        <f>IF(X380-Faktor1&lt;0,IF(X380-Faktor2&lt;0,IF(X380-Faktor3&lt;0,IF(X380-Faktor4&lt;0,IF(X380-Faktor5&lt;0,IF(X380-Faktor6&lt;0,IF(X380-Faktor7&lt;0,IF(X380-Faktor8&lt;0,IF(X380-Faktor9&lt;0,IF(X380-Faktor10&lt;0,Sieger,X380-Faktor10),X380-Faktor9),X380-Faktor8),X380-Faktor7),X380-Faktor6),X380-Faktor5),X380-Faktor4),X380-Faktor3),X380-Faktor2),X380-Faktor1)</f>
        <v>#NUM!</v>
      </c>
      <c r="AK380" t="str">
        <f>IFERROR(VLOOKUP(1000,$B380:AF380,31,FALSE),"")</f>
        <v/>
      </c>
      <c r="AQ380" t="str">
        <f t="shared" si="417"/>
        <v/>
      </c>
      <c r="AW380" t="str">
        <f t="shared" si="418"/>
        <v/>
      </c>
      <c r="BC380" t="str">
        <f t="shared" si="420"/>
        <v/>
      </c>
      <c r="BI380" t="str">
        <f t="shared" si="421"/>
        <v/>
      </c>
      <c r="BO380" t="str">
        <f t="shared" si="422"/>
        <v/>
      </c>
      <c r="BU380" t="str">
        <f t="shared" si="423"/>
        <v/>
      </c>
      <c r="CA380" t="str">
        <f t="shared" si="424"/>
        <v/>
      </c>
    </row>
    <row r="381" spans="13:79" x14ac:dyDescent="0.3">
      <c r="M381" s="60" t="str">
        <f t="shared" si="436"/>
        <v/>
      </c>
      <c r="N381" s="60" t="str">
        <f t="shared" si="437"/>
        <v/>
      </c>
      <c r="O381" s="60" t="str">
        <f t="shared" si="438"/>
        <v/>
      </c>
      <c r="P381" s="60" t="str">
        <f t="shared" si="439"/>
        <v/>
      </c>
      <c r="Q381" s="60" t="str">
        <f t="shared" si="440"/>
        <v/>
      </c>
      <c r="R381" s="60" t="str">
        <f t="shared" si="441"/>
        <v/>
      </c>
      <c r="S381" s="60" t="str">
        <f t="shared" si="442"/>
        <v/>
      </c>
      <c r="T381" s="60" t="str">
        <f t="shared" si="443"/>
        <v/>
      </c>
      <c r="U381" s="60" t="str">
        <f t="shared" si="444"/>
        <v/>
      </c>
      <c r="V381" s="60" t="str">
        <f t="shared" si="445"/>
        <v/>
      </c>
      <c r="X381" s="21" t="e">
        <f t="shared" si="446"/>
        <v>#NUM!</v>
      </c>
      <c r="Y381" t="e">
        <f>IF(X381-Faktor1&lt;0,IF(X381-Faktor2&lt;0,IF(X381-Faktor3&lt;0,IF(X381-Faktor4&lt;0,IF(X381-Faktor5&lt;0,IF(X381-Faktor6&lt;0,IF(X381-Faktor7&lt;0,IF(X381-Faktor8&lt;0,IF(X381-Faktor9&lt;0,IF(X381-Faktor10&lt;0,Sieger,X381-Faktor10),X381-Faktor9),X381-Faktor8),X381-Faktor7),X381-Faktor6),X381-Faktor5),X381-Faktor4),X381-Faktor3),X381-Faktor2),X381-Faktor1)</f>
        <v>#NUM!</v>
      </c>
      <c r="AK381" t="str">
        <f>IFERROR(VLOOKUP(1000,$B381:AF381,31,FALSE),"")</f>
        <v/>
      </c>
      <c r="AQ381" t="str">
        <f t="shared" si="417"/>
        <v/>
      </c>
      <c r="AW381" t="str">
        <f t="shared" si="418"/>
        <v/>
      </c>
      <c r="BC381" t="str">
        <f t="shared" si="420"/>
        <v/>
      </c>
      <c r="BI381" t="str">
        <f t="shared" si="421"/>
        <v/>
      </c>
      <c r="BO381" t="str">
        <f t="shared" si="422"/>
        <v/>
      </c>
      <c r="BU381" t="str">
        <f t="shared" si="423"/>
        <v/>
      </c>
      <c r="CA381" t="str">
        <f t="shared" si="424"/>
        <v/>
      </c>
    </row>
    <row r="382" spans="13:79" x14ac:dyDescent="0.3">
      <c r="M382" s="60" t="str">
        <f t="shared" si="436"/>
        <v/>
      </c>
      <c r="N382" s="60" t="str">
        <f t="shared" si="437"/>
        <v/>
      </c>
      <c r="O382" s="60" t="str">
        <f t="shared" si="438"/>
        <v/>
      </c>
      <c r="P382" s="60" t="str">
        <f t="shared" si="439"/>
        <v/>
      </c>
      <c r="Q382" s="60" t="str">
        <f t="shared" si="440"/>
        <v/>
      </c>
      <c r="R382" s="60" t="str">
        <f t="shared" si="441"/>
        <v/>
      </c>
      <c r="S382" s="60" t="str">
        <f t="shared" si="442"/>
        <v/>
      </c>
      <c r="T382" s="60" t="str">
        <f t="shared" si="443"/>
        <v/>
      </c>
      <c r="U382" s="60" t="str">
        <f t="shared" si="444"/>
        <v/>
      </c>
      <c r="V382" s="60" t="str">
        <f t="shared" si="445"/>
        <v/>
      </c>
      <c r="X382" s="21" t="e">
        <f t="shared" si="446"/>
        <v>#NUM!</v>
      </c>
      <c r="Y382" t="e">
        <f>IF(X382-Faktor1&lt;0,IF(X382-Faktor2&lt;0,IF(X382-Faktor3&lt;0,IF(X382-Faktor4&lt;0,IF(X382-Faktor5&lt;0,IF(X382-Faktor6&lt;0,IF(X382-Faktor7&lt;0,IF(X382-Faktor8&lt;0,IF(X382-Faktor9&lt;0,IF(X382-Faktor10&lt;0,Sieger,X382-Faktor10),X382-Faktor9),X382-Faktor8),X382-Faktor7),X382-Faktor6),X382-Faktor5),X382-Faktor4),X382-Faktor3),X382-Faktor2),X382-Faktor1)</f>
        <v>#NUM!</v>
      </c>
      <c r="AK382" t="str">
        <f>IFERROR(VLOOKUP(1000,$B382:AF382,31,FALSE),"")</f>
        <v/>
      </c>
      <c r="AQ382" t="str">
        <f t="shared" si="417"/>
        <v/>
      </c>
      <c r="AW382" t="str">
        <f t="shared" si="418"/>
        <v/>
      </c>
      <c r="BC382" t="str">
        <f t="shared" si="420"/>
        <v/>
      </c>
      <c r="BI382" t="str">
        <f t="shared" si="421"/>
        <v/>
      </c>
      <c r="BO382" t="str">
        <f t="shared" si="422"/>
        <v/>
      </c>
      <c r="BU382" t="str">
        <f t="shared" si="423"/>
        <v/>
      </c>
      <c r="CA382" t="str">
        <f t="shared" si="424"/>
        <v/>
      </c>
    </row>
    <row r="383" spans="13:79" x14ac:dyDescent="0.3">
      <c r="M383" s="60" t="str">
        <f t="shared" si="436"/>
        <v/>
      </c>
      <c r="N383" s="60" t="str">
        <f t="shared" si="437"/>
        <v/>
      </c>
      <c r="O383" s="60" t="str">
        <f t="shared" si="438"/>
        <v/>
      </c>
      <c r="P383" s="60" t="str">
        <f t="shared" si="439"/>
        <v/>
      </c>
      <c r="Q383" s="60" t="str">
        <f t="shared" si="440"/>
        <v/>
      </c>
      <c r="R383" s="60" t="str">
        <f t="shared" si="441"/>
        <v/>
      </c>
      <c r="S383" s="60" t="str">
        <f t="shared" si="442"/>
        <v/>
      </c>
      <c r="T383" s="60" t="str">
        <f t="shared" si="443"/>
        <v/>
      </c>
      <c r="U383" s="60" t="str">
        <f t="shared" si="444"/>
        <v/>
      </c>
      <c r="V383" s="60" t="str">
        <f t="shared" si="445"/>
        <v/>
      </c>
      <c r="X383" s="21" t="e">
        <f t="shared" si="446"/>
        <v>#NUM!</v>
      </c>
      <c r="Y383" t="e">
        <f>IF(X383-Faktor1&lt;0,IF(X383-Faktor2&lt;0,IF(X383-Faktor3&lt;0,IF(X383-Faktor4&lt;0,IF(X383-Faktor5&lt;0,IF(X383-Faktor6&lt;0,IF(X383-Faktor7&lt;0,IF(X383-Faktor8&lt;0,IF(X383-Faktor9&lt;0,IF(X383-Faktor10&lt;0,Sieger,X383-Faktor10),X383-Faktor9),X383-Faktor8),X383-Faktor7),X383-Faktor6),X383-Faktor5),X383-Faktor4),X383-Faktor3),X383-Faktor2),X383-Faktor1)</f>
        <v>#NUM!</v>
      </c>
      <c r="AK383" t="str">
        <f>IFERROR(VLOOKUP(1000,$B383:AF383,31,FALSE),"")</f>
        <v/>
      </c>
      <c r="AQ383" t="str">
        <f t="shared" si="417"/>
        <v/>
      </c>
      <c r="AW383" t="str">
        <f t="shared" si="418"/>
        <v/>
      </c>
      <c r="BC383" t="str">
        <f t="shared" si="420"/>
        <v/>
      </c>
      <c r="BI383" t="str">
        <f t="shared" si="421"/>
        <v/>
      </c>
      <c r="BO383" t="str">
        <f t="shared" si="422"/>
        <v/>
      </c>
      <c r="BU383" t="str">
        <f t="shared" si="423"/>
        <v/>
      </c>
      <c r="CA383" t="str">
        <f t="shared" si="424"/>
        <v/>
      </c>
    </row>
    <row r="384" spans="13:79" x14ac:dyDescent="0.3">
      <c r="M384" s="60" t="str">
        <f t="shared" si="436"/>
        <v/>
      </c>
      <c r="N384" s="60" t="str">
        <f t="shared" si="437"/>
        <v/>
      </c>
      <c r="O384" s="60" t="str">
        <f t="shared" si="438"/>
        <v/>
      </c>
      <c r="P384" s="60" t="str">
        <f t="shared" si="439"/>
        <v/>
      </c>
      <c r="Q384" s="60" t="str">
        <f t="shared" si="440"/>
        <v/>
      </c>
      <c r="R384" s="60" t="str">
        <f t="shared" si="441"/>
        <v/>
      </c>
      <c r="S384" s="60" t="str">
        <f t="shared" si="442"/>
        <v/>
      </c>
      <c r="T384" s="60" t="str">
        <f t="shared" si="443"/>
        <v/>
      </c>
      <c r="U384" s="60" t="str">
        <f t="shared" si="444"/>
        <v/>
      </c>
      <c r="V384" s="60" t="str">
        <f t="shared" si="445"/>
        <v/>
      </c>
      <c r="X384" s="21" t="e">
        <f t="shared" si="446"/>
        <v>#NUM!</v>
      </c>
      <c r="Y384" t="e">
        <f>IF(X384-Faktor1&lt;0,IF(X384-Faktor2&lt;0,IF(X384-Faktor3&lt;0,IF(X384-Faktor4&lt;0,IF(X384-Faktor5&lt;0,IF(X384-Faktor6&lt;0,IF(X384-Faktor7&lt;0,IF(X384-Faktor8&lt;0,IF(X384-Faktor9&lt;0,IF(X384-Faktor10&lt;0,Sieger,X384-Faktor10),X384-Faktor9),X384-Faktor8),X384-Faktor7),X384-Faktor6),X384-Faktor5),X384-Faktor4),X384-Faktor3),X384-Faktor2),X384-Faktor1)</f>
        <v>#NUM!</v>
      </c>
      <c r="AK384" t="str">
        <f>IFERROR(VLOOKUP(1000,$B384:AF384,31,FALSE),"")</f>
        <v/>
      </c>
      <c r="AQ384" t="str">
        <f t="shared" si="417"/>
        <v/>
      </c>
      <c r="AW384" t="str">
        <f t="shared" si="418"/>
        <v/>
      </c>
      <c r="BC384" t="str">
        <f t="shared" si="420"/>
        <v/>
      </c>
      <c r="BI384" t="str">
        <f t="shared" si="421"/>
        <v/>
      </c>
      <c r="BO384" t="str">
        <f t="shared" si="422"/>
        <v/>
      </c>
      <c r="BU384" t="str">
        <f t="shared" si="423"/>
        <v/>
      </c>
      <c r="CA384" t="str">
        <f t="shared" si="424"/>
        <v/>
      </c>
    </row>
    <row r="385" spans="13:79" x14ac:dyDescent="0.3">
      <c r="M385" s="60" t="str">
        <f t="shared" si="436"/>
        <v/>
      </c>
      <c r="N385" s="60" t="str">
        <f t="shared" si="437"/>
        <v/>
      </c>
      <c r="O385" s="60" t="str">
        <f t="shared" si="438"/>
        <v/>
      </c>
      <c r="P385" s="60" t="str">
        <f t="shared" si="439"/>
        <v/>
      </c>
      <c r="Q385" s="60" t="str">
        <f t="shared" si="440"/>
        <v/>
      </c>
      <c r="R385" s="60" t="str">
        <f t="shared" si="441"/>
        <v/>
      </c>
      <c r="S385" s="60" t="str">
        <f t="shared" si="442"/>
        <v/>
      </c>
      <c r="T385" s="60" t="str">
        <f t="shared" si="443"/>
        <v/>
      </c>
      <c r="U385" s="60" t="str">
        <f t="shared" si="444"/>
        <v/>
      </c>
      <c r="V385" s="60" t="str">
        <f t="shared" si="445"/>
        <v/>
      </c>
      <c r="X385" s="21" t="e">
        <f t="shared" si="446"/>
        <v>#NUM!</v>
      </c>
      <c r="Y385" t="e">
        <f>IF(X385-Faktor1&lt;0,IF(X385-Faktor2&lt;0,IF(X385-Faktor3&lt;0,IF(X385-Faktor4&lt;0,IF(X385-Faktor5&lt;0,IF(X385-Faktor6&lt;0,IF(X385-Faktor7&lt;0,IF(X385-Faktor8&lt;0,IF(X385-Faktor9&lt;0,IF(X385-Faktor10&lt;0,Sieger,X385-Faktor10),X385-Faktor9),X385-Faktor8),X385-Faktor7),X385-Faktor6),X385-Faktor5),X385-Faktor4),X385-Faktor3),X385-Faktor2),X385-Faktor1)</f>
        <v>#NUM!</v>
      </c>
      <c r="AK385" t="str">
        <f>IFERROR(VLOOKUP(1000,$B385:AF385,31,FALSE),"")</f>
        <v/>
      </c>
      <c r="AQ385" t="str">
        <f t="shared" si="417"/>
        <v/>
      </c>
      <c r="AW385" t="str">
        <f t="shared" si="418"/>
        <v/>
      </c>
      <c r="BC385" t="str">
        <f t="shared" si="420"/>
        <v/>
      </c>
      <c r="BI385" t="str">
        <f t="shared" si="421"/>
        <v/>
      </c>
      <c r="BO385" t="str">
        <f t="shared" si="422"/>
        <v/>
      </c>
      <c r="BU385" t="str">
        <f t="shared" si="423"/>
        <v/>
      </c>
      <c r="CA385" t="str">
        <f t="shared" si="424"/>
        <v/>
      </c>
    </row>
    <row r="386" spans="13:79" x14ac:dyDescent="0.3">
      <c r="M386" s="60" t="str">
        <f t="shared" si="436"/>
        <v/>
      </c>
      <c r="N386" s="60" t="str">
        <f t="shared" si="437"/>
        <v/>
      </c>
      <c r="O386" s="60" t="str">
        <f t="shared" si="438"/>
        <v/>
      </c>
      <c r="P386" s="60" t="str">
        <f t="shared" si="439"/>
        <v/>
      </c>
      <c r="Q386" s="60" t="str">
        <f t="shared" si="440"/>
        <v/>
      </c>
      <c r="R386" s="60" t="str">
        <f t="shared" si="441"/>
        <v/>
      </c>
      <c r="S386" s="60" t="str">
        <f t="shared" si="442"/>
        <v/>
      </c>
      <c r="T386" s="60" t="str">
        <f t="shared" si="443"/>
        <v/>
      </c>
      <c r="U386" s="60" t="str">
        <f t="shared" si="444"/>
        <v/>
      </c>
      <c r="V386" s="60" t="str">
        <f t="shared" si="445"/>
        <v/>
      </c>
      <c r="X386" s="21" t="e">
        <f t="shared" si="446"/>
        <v>#NUM!</v>
      </c>
      <c r="Y386" t="e">
        <f>IF(X386-Faktor1&lt;0,IF(X386-Faktor2&lt;0,IF(X386-Faktor3&lt;0,IF(X386-Faktor4&lt;0,IF(X386-Faktor5&lt;0,IF(X386-Faktor6&lt;0,IF(X386-Faktor7&lt;0,IF(X386-Faktor8&lt;0,IF(X386-Faktor9&lt;0,IF(X386-Faktor10&lt;0,Sieger,X386-Faktor10),X386-Faktor9),X386-Faktor8),X386-Faktor7),X386-Faktor6),X386-Faktor5),X386-Faktor4),X386-Faktor3),X386-Faktor2),X386-Faktor1)</f>
        <v>#NUM!</v>
      </c>
      <c r="AK386" t="str">
        <f>IFERROR(VLOOKUP(1000,$B386:AF386,31,FALSE),"")</f>
        <v/>
      </c>
      <c r="AQ386" t="str">
        <f t="shared" si="417"/>
        <v/>
      </c>
      <c r="AW386" t="str">
        <f t="shared" si="418"/>
        <v/>
      </c>
      <c r="BC386" t="str">
        <f t="shared" si="420"/>
        <v/>
      </c>
      <c r="BI386" t="str">
        <f t="shared" si="421"/>
        <v/>
      </c>
      <c r="BO386" t="str">
        <f t="shared" si="422"/>
        <v/>
      </c>
      <c r="BU386" t="str">
        <f t="shared" si="423"/>
        <v/>
      </c>
      <c r="CA386" t="str">
        <f t="shared" si="424"/>
        <v/>
      </c>
    </row>
    <row r="387" spans="13:79" x14ac:dyDescent="0.3">
      <c r="M387" s="60" t="str">
        <f t="shared" si="436"/>
        <v/>
      </c>
      <c r="N387" s="60" t="str">
        <f t="shared" si="437"/>
        <v/>
      </c>
      <c r="O387" s="60" t="str">
        <f t="shared" si="438"/>
        <v/>
      </c>
      <c r="P387" s="60" t="str">
        <f t="shared" si="439"/>
        <v/>
      </c>
      <c r="Q387" s="60" t="str">
        <f t="shared" si="440"/>
        <v/>
      </c>
      <c r="R387" s="60" t="str">
        <f t="shared" si="441"/>
        <v/>
      </c>
      <c r="S387" s="60" t="str">
        <f t="shared" si="442"/>
        <v/>
      </c>
      <c r="T387" s="60" t="str">
        <f t="shared" si="443"/>
        <v/>
      </c>
      <c r="U387" s="60" t="str">
        <f t="shared" si="444"/>
        <v/>
      </c>
      <c r="V387" s="60" t="str">
        <f t="shared" si="445"/>
        <v/>
      </c>
      <c r="X387" s="21" t="e">
        <f t="shared" si="446"/>
        <v>#NUM!</v>
      </c>
      <c r="Y387" t="e">
        <f>IF(X387-Faktor1&lt;0,IF(X387-Faktor2&lt;0,IF(X387-Faktor3&lt;0,IF(X387-Faktor4&lt;0,IF(X387-Faktor5&lt;0,IF(X387-Faktor6&lt;0,IF(X387-Faktor7&lt;0,IF(X387-Faktor8&lt;0,IF(X387-Faktor9&lt;0,IF(X387-Faktor10&lt;0,Sieger,X387-Faktor10),X387-Faktor9),X387-Faktor8),X387-Faktor7),X387-Faktor6),X387-Faktor5),X387-Faktor4),X387-Faktor3),X387-Faktor2),X387-Faktor1)</f>
        <v>#NUM!</v>
      </c>
      <c r="AK387" t="str">
        <f>IFERROR(VLOOKUP(1000,$B387:AF387,31,FALSE),"")</f>
        <v/>
      </c>
      <c r="AQ387" t="str">
        <f t="shared" si="417"/>
        <v/>
      </c>
      <c r="AW387" t="str">
        <f t="shared" si="418"/>
        <v/>
      </c>
      <c r="BC387" t="str">
        <f t="shared" si="420"/>
        <v/>
      </c>
      <c r="BI387" t="str">
        <f t="shared" si="421"/>
        <v/>
      </c>
      <c r="BO387" t="str">
        <f t="shared" si="422"/>
        <v/>
      </c>
      <c r="BU387" t="str">
        <f t="shared" si="423"/>
        <v/>
      </c>
      <c r="CA387" t="str">
        <f t="shared" si="424"/>
        <v/>
      </c>
    </row>
    <row r="388" spans="13:79" x14ac:dyDescent="0.3">
      <c r="M388" s="60" t="str">
        <f t="shared" si="436"/>
        <v/>
      </c>
      <c r="N388" s="60" t="str">
        <f t="shared" si="437"/>
        <v/>
      </c>
      <c r="O388" s="60" t="str">
        <f t="shared" si="438"/>
        <v/>
      </c>
      <c r="P388" s="60" t="str">
        <f t="shared" si="439"/>
        <v/>
      </c>
      <c r="Q388" s="60" t="str">
        <f t="shared" si="440"/>
        <v/>
      </c>
      <c r="R388" s="60" t="str">
        <f t="shared" si="441"/>
        <v/>
      </c>
      <c r="S388" s="60" t="str">
        <f t="shared" si="442"/>
        <v/>
      </c>
      <c r="T388" s="60" t="str">
        <f t="shared" si="443"/>
        <v/>
      </c>
      <c r="U388" s="60" t="str">
        <f t="shared" si="444"/>
        <v/>
      </c>
      <c r="V388" s="60" t="str">
        <f t="shared" si="445"/>
        <v/>
      </c>
      <c r="X388" s="21" t="e">
        <f t="shared" si="446"/>
        <v>#NUM!</v>
      </c>
      <c r="Y388" t="e">
        <f>IF(X388-Faktor1&lt;0,IF(X388-Faktor2&lt;0,IF(X388-Faktor3&lt;0,IF(X388-Faktor4&lt;0,IF(X388-Faktor5&lt;0,IF(X388-Faktor6&lt;0,IF(X388-Faktor7&lt;0,IF(X388-Faktor8&lt;0,IF(X388-Faktor9&lt;0,IF(X388-Faktor10&lt;0,Sieger,X388-Faktor10),X388-Faktor9),X388-Faktor8),X388-Faktor7),X388-Faktor6),X388-Faktor5),X388-Faktor4),X388-Faktor3),X388-Faktor2),X388-Faktor1)</f>
        <v>#NUM!</v>
      </c>
      <c r="AK388" t="str">
        <f>IFERROR(VLOOKUP(1000,$B388:AF388,31,FALSE),"")</f>
        <v/>
      </c>
      <c r="AQ388" t="str">
        <f t="shared" si="417"/>
        <v/>
      </c>
      <c r="AW388" t="str">
        <f t="shared" si="418"/>
        <v/>
      </c>
      <c r="BC388" t="str">
        <f t="shared" si="420"/>
        <v/>
      </c>
      <c r="BI388" t="str">
        <f t="shared" si="421"/>
        <v/>
      </c>
      <c r="BO388" t="str">
        <f t="shared" si="422"/>
        <v/>
      </c>
      <c r="BU388" t="str">
        <f t="shared" si="423"/>
        <v/>
      </c>
      <c r="CA388" t="str">
        <f t="shared" si="424"/>
        <v/>
      </c>
    </row>
    <row r="389" spans="13:79" x14ac:dyDescent="0.3">
      <c r="M389" s="60" t="str">
        <f t="shared" si="436"/>
        <v/>
      </c>
      <c r="N389" s="60" t="str">
        <f t="shared" si="437"/>
        <v/>
      </c>
      <c r="O389" s="60" t="str">
        <f t="shared" si="438"/>
        <v/>
      </c>
      <c r="P389" s="60" t="str">
        <f t="shared" si="439"/>
        <v/>
      </c>
      <c r="Q389" s="60" t="str">
        <f t="shared" si="440"/>
        <v/>
      </c>
      <c r="R389" s="60" t="str">
        <f t="shared" si="441"/>
        <v/>
      </c>
      <c r="S389" s="60" t="str">
        <f t="shared" si="442"/>
        <v/>
      </c>
      <c r="T389" s="60" t="str">
        <f t="shared" si="443"/>
        <v/>
      </c>
      <c r="U389" s="60" t="str">
        <f t="shared" si="444"/>
        <v/>
      </c>
      <c r="V389" s="60" t="str">
        <f t="shared" si="445"/>
        <v/>
      </c>
      <c r="X389" s="21" t="e">
        <f t="shared" si="446"/>
        <v>#NUM!</v>
      </c>
      <c r="Y389" t="e">
        <f>IF(X389-Faktor1&lt;0,IF(X389-Faktor2&lt;0,IF(X389-Faktor3&lt;0,IF(X389-Faktor4&lt;0,IF(X389-Faktor5&lt;0,IF(X389-Faktor6&lt;0,IF(X389-Faktor7&lt;0,IF(X389-Faktor8&lt;0,IF(X389-Faktor9&lt;0,IF(X389-Faktor10&lt;0,Sieger,X389-Faktor10),X389-Faktor9),X389-Faktor8),X389-Faktor7),X389-Faktor6),X389-Faktor5),X389-Faktor4),X389-Faktor3),X389-Faktor2),X389-Faktor1)</f>
        <v>#NUM!</v>
      </c>
      <c r="AK389" t="str">
        <f>IFERROR(VLOOKUP(1000,$B389:AF389,31,FALSE),"")</f>
        <v/>
      </c>
      <c r="AQ389" t="str">
        <f t="shared" ref="AQ389:AQ398" si="447">IFERROR(VLOOKUP(1000,C389:AL389,36,FALSE),"")</f>
        <v/>
      </c>
      <c r="AW389" t="str">
        <f t="shared" ref="AW389:AW404" si="448">IFERROR(VLOOKUP(1000,D389:AR389,41,FALSE),"")</f>
        <v/>
      </c>
      <c r="BC389" t="str">
        <f t="shared" ref="BC389:BC396" si="449">IFERROR(VLOOKUP(1000,E389:AX389,46,FALSE),"")</f>
        <v/>
      </c>
      <c r="BI389" t="str">
        <f t="shared" ref="BI389:BI394" si="450">IFERROR(VLOOKUP(1000,F389:BD389,51,FALSE),"")</f>
        <v/>
      </c>
      <c r="BO389" t="str">
        <f t="shared" ref="BO389:BO396" si="451">IFERROR(VLOOKUP(1000,G389:BJ389,56,FALSE),"")</f>
        <v/>
      </c>
      <c r="BU389" t="str">
        <f t="shared" ref="BU389:BU400" si="452">IFERROR(VLOOKUP(1000,H389:BP389,61,FALSE),"")</f>
        <v/>
      </c>
      <c r="CA389" t="str">
        <f t="shared" ref="CA389:CA398" si="453">IFERROR(VLOOKUP(1000,I389:BV389,66,FALSE),"")</f>
        <v/>
      </c>
    </row>
    <row r="390" spans="13:79" x14ac:dyDescent="0.3">
      <c r="M390" s="60" t="str">
        <f t="shared" si="436"/>
        <v/>
      </c>
      <c r="N390" s="60" t="str">
        <f t="shared" si="437"/>
        <v/>
      </c>
      <c r="O390" s="60" t="str">
        <f t="shared" si="438"/>
        <v/>
      </c>
      <c r="P390" s="60" t="str">
        <f t="shared" si="439"/>
        <v/>
      </c>
      <c r="Q390" s="60" t="str">
        <f t="shared" si="440"/>
        <v/>
      </c>
      <c r="R390" s="60" t="str">
        <f t="shared" si="441"/>
        <v/>
      </c>
      <c r="S390" s="60" t="str">
        <f t="shared" si="442"/>
        <v/>
      </c>
      <c r="T390" s="60" t="str">
        <f t="shared" si="443"/>
        <v/>
      </c>
      <c r="U390" s="60" t="str">
        <f t="shared" si="444"/>
        <v/>
      </c>
      <c r="V390" s="60" t="str">
        <f t="shared" si="445"/>
        <v/>
      </c>
      <c r="X390" s="21" t="e">
        <f t="shared" si="446"/>
        <v>#NUM!</v>
      </c>
      <c r="Y390" t="e">
        <f>IF(X390-Faktor1&lt;0,IF(X390-Faktor2&lt;0,IF(X390-Faktor3&lt;0,IF(X390-Faktor4&lt;0,IF(X390-Faktor5&lt;0,IF(X390-Faktor6&lt;0,IF(X390-Faktor7&lt;0,IF(X390-Faktor8&lt;0,IF(X390-Faktor9&lt;0,IF(X390-Faktor10&lt;0,Sieger,X390-Faktor10),X390-Faktor9),X390-Faktor8),X390-Faktor7),X390-Faktor6),X390-Faktor5),X390-Faktor4),X390-Faktor3),X390-Faktor2),X390-Faktor1)</f>
        <v>#NUM!</v>
      </c>
      <c r="AK390" t="str">
        <f>IFERROR(VLOOKUP(1000,$B390:AF390,31,FALSE),"")</f>
        <v/>
      </c>
      <c r="AQ390" t="str">
        <f t="shared" si="447"/>
        <v/>
      </c>
      <c r="AW390" t="str">
        <f t="shared" si="448"/>
        <v/>
      </c>
      <c r="BC390" t="str">
        <f t="shared" si="449"/>
        <v/>
      </c>
      <c r="BI390" t="str">
        <f t="shared" si="450"/>
        <v/>
      </c>
      <c r="BO390" t="str">
        <f t="shared" si="451"/>
        <v/>
      </c>
      <c r="BU390" t="str">
        <f t="shared" si="452"/>
        <v/>
      </c>
      <c r="CA390" t="str">
        <f t="shared" si="453"/>
        <v/>
      </c>
    </row>
    <row r="391" spans="13:79" x14ac:dyDescent="0.3">
      <c r="M391" s="60" t="str">
        <f t="shared" si="436"/>
        <v/>
      </c>
      <c r="N391" s="60" t="str">
        <f t="shared" si="437"/>
        <v/>
      </c>
      <c r="O391" s="60" t="str">
        <f t="shared" si="438"/>
        <v/>
      </c>
      <c r="P391" s="60" t="str">
        <f t="shared" si="439"/>
        <v/>
      </c>
      <c r="Q391" s="60" t="str">
        <f t="shared" si="440"/>
        <v/>
      </c>
      <c r="R391" s="60" t="str">
        <f t="shared" si="441"/>
        <v/>
      </c>
      <c r="S391" s="60" t="str">
        <f t="shared" si="442"/>
        <v/>
      </c>
      <c r="T391" s="60" t="str">
        <f t="shared" si="443"/>
        <v/>
      </c>
      <c r="U391" s="60" t="str">
        <f t="shared" si="444"/>
        <v/>
      </c>
      <c r="V391" s="60" t="str">
        <f t="shared" si="445"/>
        <v/>
      </c>
      <c r="X391" s="21" t="e">
        <f t="shared" si="446"/>
        <v>#NUM!</v>
      </c>
      <c r="Y391" t="e">
        <f>IF(X391-Faktor1&lt;0,IF(X391-Faktor2&lt;0,IF(X391-Faktor3&lt;0,IF(X391-Faktor4&lt;0,IF(X391-Faktor5&lt;0,IF(X391-Faktor6&lt;0,IF(X391-Faktor7&lt;0,IF(X391-Faktor8&lt;0,IF(X391-Faktor9&lt;0,IF(X391-Faktor10&lt;0,Sieger,X391-Faktor10),X391-Faktor9),X391-Faktor8),X391-Faktor7),X391-Faktor6),X391-Faktor5),X391-Faktor4),X391-Faktor3),X391-Faktor2),X391-Faktor1)</f>
        <v>#NUM!</v>
      </c>
      <c r="AK391" t="str">
        <f>IFERROR(VLOOKUP(1000,$B391:AF391,31,FALSE),"")</f>
        <v/>
      </c>
      <c r="AQ391" t="str">
        <f t="shared" si="447"/>
        <v/>
      </c>
      <c r="AW391" t="str">
        <f t="shared" si="448"/>
        <v/>
      </c>
      <c r="BC391" t="str">
        <f t="shared" si="449"/>
        <v/>
      </c>
      <c r="BI391" t="str">
        <f t="shared" si="450"/>
        <v/>
      </c>
      <c r="BO391" t="str">
        <f t="shared" si="451"/>
        <v/>
      </c>
      <c r="BU391" t="str">
        <f t="shared" si="452"/>
        <v/>
      </c>
      <c r="CA391" t="str">
        <f t="shared" si="453"/>
        <v/>
      </c>
    </row>
    <row r="392" spans="13:79" x14ac:dyDescent="0.3">
      <c r="M392" s="60" t="str">
        <f t="shared" si="436"/>
        <v/>
      </c>
      <c r="N392" s="60" t="str">
        <f t="shared" si="437"/>
        <v/>
      </c>
      <c r="O392" s="60" t="str">
        <f t="shared" si="438"/>
        <v/>
      </c>
      <c r="P392" s="60" t="str">
        <f t="shared" si="439"/>
        <v/>
      </c>
      <c r="Q392" s="60" t="str">
        <f t="shared" si="440"/>
        <v/>
      </c>
      <c r="R392" s="60" t="str">
        <f t="shared" si="441"/>
        <v/>
      </c>
      <c r="S392" s="60" t="str">
        <f t="shared" si="442"/>
        <v/>
      </c>
      <c r="T392" s="60" t="str">
        <f t="shared" si="443"/>
        <v/>
      </c>
      <c r="U392" s="60" t="str">
        <f t="shared" si="444"/>
        <v/>
      </c>
      <c r="V392" s="60" t="str">
        <f t="shared" si="445"/>
        <v/>
      </c>
      <c r="X392" s="21" t="e">
        <f t="shared" si="446"/>
        <v>#NUM!</v>
      </c>
      <c r="Y392" t="e">
        <f>IF(X392-Faktor1&lt;0,IF(X392-Faktor2&lt;0,IF(X392-Faktor3&lt;0,IF(X392-Faktor4&lt;0,IF(X392-Faktor5&lt;0,IF(X392-Faktor6&lt;0,IF(X392-Faktor7&lt;0,IF(X392-Faktor8&lt;0,IF(X392-Faktor9&lt;0,IF(X392-Faktor10&lt;0,Sieger,X392-Faktor10),X392-Faktor9),X392-Faktor8),X392-Faktor7),X392-Faktor6),X392-Faktor5),X392-Faktor4),X392-Faktor3),X392-Faktor2),X392-Faktor1)</f>
        <v>#NUM!</v>
      </c>
      <c r="AK392" t="str">
        <f>IFERROR(VLOOKUP(1000,$B392:AF392,31,FALSE),"")</f>
        <v/>
      </c>
      <c r="AQ392" t="str">
        <f t="shared" si="447"/>
        <v/>
      </c>
      <c r="AW392" t="str">
        <f t="shared" si="448"/>
        <v/>
      </c>
      <c r="BC392" t="str">
        <f t="shared" si="449"/>
        <v/>
      </c>
      <c r="BI392" t="str">
        <f t="shared" si="450"/>
        <v/>
      </c>
      <c r="BO392" t="str">
        <f t="shared" si="451"/>
        <v/>
      </c>
      <c r="BU392" t="str">
        <f t="shared" si="452"/>
        <v/>
      </c>
      <c r="CA392" t="str">
        <f t="shared" si="453"/>
        <v/>
      </c>
    </row>
    <row r="393" spans="13:79" x14ac:dyDescent="0.3">
      <c r="M393" s="60" t="str">
        <f t="shared" si="436"/>
        <v/>
      </c>
      <c r="N393" s="60" t="str">
        <f t="shared" si="437"/>
        <v/>
      </c>
      <c r="O393" s="60" t="str">
        <f t="shared" si="438"/>
        <v/>
      </c>
      <c r="P393" s="60" t="str">
        <f t="shared" si="439"/>
        <v/>
      </c>
      <c r="Q393" s="60" t="str">
        <f t="shared" si="440"/>
        <v/>
      </c>
      <c r="R393" s="60" t="str">
        <f t="shared" si="441"/>
        <v/>
      </c>
      <c r="S393" s="60" t="str">
        <f t="shared" si="442"/>
        <v/>
      </c>
      <c r="T393" s="60" t="str">
        <f t="shared" si="443"/>
        <v/>
      </c>
      <c r="U393" s="60" t="str">
        <f t="shared" si="444"/>
        <v/>
      </c>
      <c r="V393" s="60" t="str">
        <f t="shared" si="445"/>
        <v/>
      </c>
      <c r="X393" s="21" t="e">
        <f t="shared" si="446"/>
        <v>#NUM!</v>
      </c>
      <c r="Y393" t="e">
        <f>IF(X393-Faktor1&lt;0,IF(X393-Faktor2&lt;0,IF(X393-Faktor3&lt;0,IF(X393-Faktor4&lt;0,IF(X393-Faktor5&lt;0,IF(X393-Faktor6&lt;0,IF(X393-Faktor7&lt;0,IF(X393-Faktor8&lt;0,IF(X393-Faktor9&lt;0,IF(X393-Faktor10&lt;0,Sieger,X393-Faktor10),X393-Faktor9),X393-Faktor8),X393-Faktor7),X393-Faktor6),X393-Faktor5),X393-Faktor4),X393-Faktor3),X393-Faktor2),X393-Faktor1)</f>
        <v>#NUM!</v>
      </c>
      <c r="AK393" t="str">
        <f>IFERROR(VLOOKUP(1000,$B393:AF393,31,FALSE),"")</f>
        <v/>
      </c>
      <c r="AQ393" t="str">
        <f t="shared" si="447"/>
        <v/>
      </c>
      <c r="AW393" t="str">
        <f t="shared" si="448"/>
        <v/>
      </c>
      <c r="BC393" t="str">
        <f t="shared" si="449"/>
        <v/>
      </c>
      <c r="BI393" t="str">
        <f t="shared" si="450"/>
        <v/>
      </c>
      <c r="BO393" t="str">
        <f t="shared" si="451"/>
        <v/>
      </c>
      <c r="BU393" t="str">
        <f t="shared" si="452"/>
        <v/>
      </c>
      <c r="CA393" t="str">
        <f t="shared" si="453"/>
        <v/>
      </c>
    </row>
    <row r="394" spans="13:79" x14ac:dyDescent="0.3">
      <c r="M394" s="60" t="str">
        <f t="shared" si="436"/>
        <v/>
      </c>
      <c r="N394" s="60" t="str">
        <f t="shared" si="437"/>
        <v/>
      </c>
      <c r="O394" s="60" t="str">
        <f t="shared" si="438"/>
        <v/>
      </c>
      <c r="P394" s="60" t="str">
        <f t="shared" si="439"/>
        <v/>
      </c>
      <c r="Q394" s="60" t="str">
        <f t="shared" si="440"/>
        <v/>
      </c>
      <c r="R394" s="60" t="str">
        <f t="shared" si="441"/>
        <v/>
      </c>
      <c r="S394" s="60" t="str">
        <f t="shared" si="442"/>
        <v/>
      </c>
      <c r="T394" s="60" t="str">
        <f t="shared" si="443"/>
        <v/>
      </c>
      <c r="U394" s="60" t="str">
        <f t="shared" si="444"/>
        <v/>
      </c>
      <c r="V394" s="60" t="str">
        <f t="shared" si="445"/>
        <v/>
      </c>
      <c r="X394" s="21" t="e">
        <f t="shared" si="446"/>
        <v>#NUM!</v>
      </c>
      <c r="Y394" t="e">
        <f>IF(X394-Faktor1&lt;0,IF(X394-Faktor2&lt;0,IF(X394-Faktor3&lt;0,IF(X394-Faktor4&lt;0,IF(X394-Faktor5&lt;0,IF(X394-Faktor6&lt;0,IF(X394-Faktor7&lt;0,IF(X394-Faktor8&lt;0,IF(X394-Faktor9&lt;0,IF(X394-Faktor10&lt;0,Sieger,X394-Faktor10),X394-Faktor9),X394-Faktor8),X394-Faktor7),X394-Faktor6),X394-Faktor5),X394-Faktor4),X394-Faktor3),X394-Faktor2),X394-Faktor1)</f>
        <v>#NUM!</v>
      </c>
      <c r="AK394" t="str">
        <f>IFERROR(VLOOKUP(1000,$B394:AF394,31,FALSE),"")</f>
        <v/>
      </c>
      <c r="AQ394" t="str">
        <f t="shared" si="447"/>
        <v/>
      </c>
      <c r="AW394" t="str">
        <f t="shared" si="448"/>
        <v/>
      </c>
      <c r="BC394" t="str">
        <f t="shared" si="449"/>
        <v/>
      </c>
      <c r="BI394" t="str">
        <f t="shared" si="450"/>
        <v/>
      </c>
      <c r="BO394" t="str">
        <f t="shared" si="451"/>
        <v/>
      </c>
      <c r="BU394" t="str">
        <f t="shared" si="452"/>
        <v/>
      </c>
      <c r="CA394" t="str">
        <f t="shared" si="453"/>
        <v/>
      </c>
    </row>
    <row r="395" spans="13:79" x14ac:dyDescent="0.3">
      <c r="M395" s="60" t="str">
        <f t="shared" si="436"/>
        <v/>
      </c>
      <c r="N395" s="60" t="str">
        <f t="shared" si="437"/>
        <v/>
      </c>
      <c r="O395" s="60" t="str">
        <f t="shared" si="438"/>
        <v/>
      </c>
      <c r="P395" s="60" t="str">
        <f t="shared" si="439"/>
        <v/>
      </c>
      <c r="Q395" s="60" t="str">
        <f t="shared" si="440"/>
        <v/>
      </c>
      <c r="R395" s="60" t="str">
        <f t="shared" si="441"/>
        <v/>
      </c>
      <c r="S395" s="60" t="str">
        <f t="shared" si="442"/>
        <v/>
      </c>
      <c r="T395" s="60" t="str">
        <f t="shared" si="443"/>
        <v/>
      </c>
      <c r="U395" s="60" t="str">
        <f t="shared" si="444"/>
        <v/>
      </c>
      <c r="V395" s="60" t="str">
        <f t="shared" si="445"/>
        <v/>
      </c>
      <c r="X395" s="21" t="e">
        <f t="shared" si="446"/>
        <v>#NUM!</v>
      </c>
      <c r="Y395" t="e">
        <f>IF(X395-Faktor1&lt;0,IF(X395-Faktor2&lt;0,IF(X395-Faktor3&lt;0,IF(X395-Faktor4&lt;0,IF(X395-Faktor5&lt;0,IF(X395-Faktor6&lt;0,IF(X395-Faktor7&lt;0,IF(X395-Faktor8&lt;0,IF(X395-Faktor9&lt;0,IF(X395-Faktor10&lt;0,Sieger,X395-Faktor10),X395-Faktor9),X395-Faktor8),X395-Faktor7),X395-Faktor6),X395-Faktor5),X395-Faktor4),X395-Faktor3),X395-Faktor2),X395-Faktor1)</f>
        <v>#NUM!</v>
      </c>
      <c r="AK395" t="str">
        <f>IFERROR(VLOOKUP(1000,$B395:AF395,31,FALSE),"")</f>
        <v/>
      </c>
      <c r="AQ395" t="str">
        <f t="shared" si="447"/>
        <v/>
      </c>
      <c r="AW395" t="str">
        <f t="shared" si="448"/>
        <v/>
      </c>
      <c r="BC395" t="str">
        <f t="shared" si="449"/>
        <v/>
      </c>
      <c r="BO395" t="str">
        <f t="shared" si="451"/>
        <v/>
      </c>
      <c r="BU395" t="str">
        <f t="shared" si="452"/>
        <v/>
      </c>
      <c r="CA395" t="str">
        <f t="shared" si="453"/>
        <v/>
      </c>
    </row>
    <row r="396" spans="13:79" x14ac:dyDescent="0.3">
      <c r="M396" s="60" t="str">
        <f t="shared" si="436"/>
        <v/>
      </c>
      <c r="N396" s="60" t="str">
        <f t="shared" si="437"/>
        <v/>
      </c>
      <c r="O396" s="60" t="str">
        <f t="shared" si="438"/>
        <v/>
      </c>
      <c r="P396" s="60" t="str">
        <f t="shared" si="439"/>
        <v/>
      </c>
      <c r="Q396" s="60" t="str">
        <f t="shared" si="440"/>
        <v/>
      </c>
      <c r="R396" s="60" t="str">
        <f t="shared" si="441"/>
        <v/>
      </c>
      <c r="S396" s="60" t="str">
        <f t="shared" si="442"/>
        <v/>
      </c>
      <c r="T396" s="60" t="str">
        <f t="shared" si="443"/>
        <v/>
      </c>
      <c r="U396" s="60" t="str">
        <f t="shared" si="444"/>
        <v/>
      </c>
      <c r="V396" s="60" t="str">
        <f t="shared" si="445"/>
        <v/>
      </c>
      <c r="X396" s="21" t="e">
        <f t="shared" si="446"/>
        <v>#NUM!</v>
      </c>
      <c r="Y396" t="e">
        <f>IF(X396-Faktor1&lt;0,IF(X396-Faktor2&lt;0,IF(X396-Faktor3&lt;0,IF(X396-Faktor4&lt;0,IF(X396-Faktor5&lt;0,IF(X396-Faktor6&lt;0,IF(X396-Faktor7&lt;0,IF(X396-Faktor8&lt;0,IF(X396-Faktor9&lt;0,IF(X396-Faktor10&lt;0,Sieger,X396-Faktor10),X396-Faktor9),X396-Faktor8),X396-Faktor7),X396-Faktor6),X396-Faktor5),X396-Faktor4),X396-Faktor3),X396-Faktor2),X396-Faktor1)</f>
        <v>#NUM!</v>
      </c>
      <c r="AK396" t="str">
        <f>IFERROR(VLOOKUP(1000,$B396:AF396,31,FALSE),"")</f>
        <v/>
      </c>
      <c r="AQ396" t="str">
        <f t="shared" si="447"/>
        <v/>
      </c>
      <c r="AW396" t="str">
        <f t="shared" si="448"/>
        <v/>
      </c>
      <c r="BC396" t="str">
        <f t="shared" si="449"/>
        <v/>
      </c>
      <c r="BO396" t="str">
        <f t="shared" si="451"/>
        <v/>
      </c>
      <c r="BU396" t="str">
        <f t="shared" si="452"/>
        <v/>
      </c>
      <c r="CA396" t="str">
        <f t="shared" si="453"/>
        <v/>
      </c>
    </row>
    <row r="397" spans="13:79" x14ac:dyDescent="0.3">
      <c r="M397" s="60" t="str">
        <f t="shared" ref="M397:M404" si="454">IFERROR(M196+Faktor1,"")</f>
        <v/>
      </c>
      <c r="N397" s="60" t="str">
        <f t="shared" ref="N397:N404" si="455">IFERROR(N196+Faktor2,"")</f>
        <v/>
      </c>
      <c r="O397" s="60" t="str">
        <f t="shared" ref="O397:O404" si="456">IFERROR(O196+Faktor3,"")</f>
        <v/>
      </c>
      <c r="P397" s="60" t="str">
        <f t="shared" ref="P397:P404" si="457">IFERROR(P196+Faktor4,"")</f>
        <v/>
      </c>
      <c r="Q397" s="60" t="str">
        <f t="shared" ref="Q397:Q404" si="458">IFERROR(Q196+Faktor5,"")</f>
        <v/>
      </c>
      <c r="R397" s="60" t="str">
        <f t="shared" ref="R397:R404" si="459">IFERROR(R196+Faktor6,"")</f>
        <v/>
      </c>
      <c r="S397" s="60" t="str">
        <f t="shared" ref="S397:S404" si="460">IFERROR(S196+Faktor7,"")</f>
        <v/>
      </c>
      <c r="T397" s="60" t="str">
        <f t="shared" ref="T397:T404" si="461">IFERROR(T196+Faktor8,"")</f>
        <v/>
      </c>
      <c r="U397" s="60" t="str">
        <f t="shared" ref="U397:U404" si="462">IFERROR(U196+Faktor9,"")</f>
        <v/>
      </c>
      <c r="V397" s="60" t="str">
        <f t="shared" ref="V397:V404" si="463">IFERROR(V196+Faktor10,"")</f>
        <v/>
      </c>
      <c r="X397" s="21" t="e">
        <f t="shared" ref="X397:X404" si="464">SMALL($M$205:$V$404,ROW(X193))</f>
        <v>#NUM!</v>
      </c>
      <c r="Y397" t="e">
        <f>IF(X397-Faktor1&lt;0,IF(X397-Faktor2&lt;0,IF(X397-Faktor3&lt;0,IF(X397-Faktor4&lt;0,IF(X397-Faktor5&lt;0,IF(X397-Faktor6&lt;0,IF(X397-Faktor7&lt;0,IF(X397-Faktor8&lt;0,IF(X397-Faktor9&lt;0,IF(X397-Faktor10&lt;0,Sieger,X397-Faktor10),X397-Faktor9),X397-Faktor8),X397-Faktor7),X397-Faktor6),X397-Faktor5),X397-Faktor4),X397-Faktor3),X397-Faktor2),X397-Faktor1)</f>
        <v>#NUM!</v>
      </c>
      <c r="AK397" t="str">
        <f>IFERROR(VLOOKUP(1000,$B397:AF397,31,FALSE),"")</f>
        <v/>
      </c>
      <c r="AQ397" t="str">
        <f t="shared" si="447"/>
        <v/>
      </c>
      <c r="AW397" t="str">
        <f t="shared" si="448"/>
        <v/>
      </c>
      <c r="BU397" t="str">
        <f t="shared" si="452"/>
        <v/>
      </c>
      <c r="CA397" t="str">
        <f t="shared" si="453"/>
        <v/>
      </c>
    </row>
    <row r="398" spans="13:79" x14ac:dyDescent="0.3">
      <c r="M398" s="60" t="str">
        <f t="shared" si="454"/>
        <v/>
      </c>
      <c r="N398" s="60" t="str">
        <f t="shared" si="455"/>
        <v/>
      </c>
      <c r="O398" s="60" t="str">
        <f t="shared" si="456"/>
        <v/>
      </c>
      <c r="P398" s="60" t="str">
        <f t="shared" si="457"/>
        <v/>
      </c>
      <c r="Q398" s="60" t="str">
        <f t="shared" si="458"/>
        <v/>
      </c>
      <c r="R398" s="60" t="str">
        <f t="shared" si="459"/>
        <v/>
      </c>
      <c r="S398" s="60" t="str">
        <f t="shared" si="460"/>
        <v/>
      </c>
      <c r="T398" s="60" t="str">
        <f t="shared" si="461"/>
        <v/>
      </c>
      <c r="U398" s="60" t="str">
        <f t="shared" si="462"/>
        <v/>
      </c>
      <c r="V398" s="60" t="str">
        <f t="shared" si="463"/>
        <v/>
      </c>
      <c r="X398" s="21" t="e">
        <f t="shared" si="464"/>
        <v>#NUM!</v>
      </c>
      <c r="Y398" t="e">
        <f>IF(X398-Faktor1&lt;0,IF(X398-Faktor2&lt;0,IF(X398-Faktor3&lt;0,IF(X398-Faktor4&lt;0,IF(X398-Faktor5&lt;0,IF(X398-Faktor6&lt;0,IF(X398-Faktor7&lt;0,IF(X398-Faktor8&lt;0,IF(X398-Faktor9&lt;0,IF(X398-Faktor10&lt;0,Sieger,X398-Faktor10),X398-Faktor9),X398-Faktor8),X398-Faktor7),X398-Faktor6),X398-Faktor5),X398-Faktor4),X398-Faktor3),X398-Faktor2),X398-Faktor1)</f>
        <v>#NUM!</v>
      </c>
      <c r="AK398" t="str">
        <f>IFERROR(VLOOKUP(1000,$B398:AF398,31,FALSE),"")</f>
        <v/>
      </c>
      <c r="AQ398" t="str">
        <f t="shared" si="447"/>
        <v/>
      </c>
      <c r="AW398" t="str">
        <f t="shared" si="448"/>
        <v/>
      </c>
      <c r="BU398" t="str">
        <f t="shared" si="452"/>
        <v/>
      </c>
      <c r="CA398" t="str">
        <f t="shared" si="453"/>
        <v/>
      </c>
    </row>
    <row r="399" spans="13:79" x14ac:dyDescent="0.3">
      <c r="M399" s="60" t="str">
        <f t="shared" si="454"/>
        <v/>
      </c>
      <c r="N399" s="60" t="str">
        <f t="shared" si="455"/>
        <v/>
      </c>
      <c r="O399" s="60" t="str">
        <f t="shared" si="456"/>
        <v/>
      </c>
      <c r="P399" s="60" t="str">
        <f t="shared" si="457"/>
        <v/>
      </c>
      <c r="Q399" s="60" t="str">
        <f t="shared" si="458"/>
        <v/>
      </c>
      <c r="R399" s="60" t="str">
        <f t="shared" si="459"/>
        <v/>
      </c>
      <c r="S399" s="60" t="str">
        <f t="shared" si="460"/>
        <v/>
      </c>
      <c r="T399" s="60" t="str">
        <f t="shared" si="461"/>
        <v/>
      </c>
      <c r="U399" s="60" t="str">
        <f t="shared" si="462"/>
        <v/>
      </c>
      <c r="V399" s="60" t="str">
        <f t="shared" si="463"/>
        <v/>
      </c>
      <c r="X399" s="21" t="e">
        <f t="shared" si="464"/>
        <v>#NUM!</v>
      </c>
      <c r="Y399" t="e">
        <f>IF(X399-Faktor1&lt;0,IF(X399-Faktor2&lt;0,IF(X399-Faktor3&lt;0,IF(X399-Faktor4&lt;0,IF(X399-Faktor5&lt;0,IF(X399-Faktor6&lt;0,IF(X399-Faktor7&lt;0,IF(X399-Faktor8&lt;0,IF(X399-Faktor9&lt;0,IF(X399-Faktor10&lt;0,Sieger,X399-Faktor10),X399-Faktor9),X399-Faktor8),X399-Faktor7),X399-Faktor6),X399-Faktor5),X399-Faktor4),X399-Faktor3),X399-Faktor2),X399-Faktor1)</f>
        <v>#NUM!</v>
      </c>
      <c r="AK399" t="str">
        <f>IFERROR(VLOOKUP(1000,$B399:AF399,31,FALSE),"")</f>
        <v/>
      </c>
      <c r="AQ399" t="str">
        <f t="shared" ref="AQ399:AQ403" si="465">IFERROR(VLOOKUP(1,C399:AL399,36,FALSE),"")</f>
        <v/>
      </c>
      <c r="AW399" t="str">
        <f t="shared" si="448"/>
        <v/>
      </c>
      <c r="BU399" t="str">
        <f t="shared" si="452"/>
        <v/>
      </c>
    </row>
    <row r="400" spans="13:79" x14ac:dyDescent="0.3">
      <c r="M400" s="60" t="str">
        <f t="shared" si="454"/>
        <v/>
      </c>
      <c r="N400" s="60" t="str">
        <f t="shared" si="455"/>
        <v/>
      </c>
      <c r="O400" s="60" t="str">
        <f t="shared" si="456"/>
        <v/>
      </c>
      <c r="P400" s="60" t="str">
        <f t="shared" si="457"/>
        <v/>
      </c>
      <c r="Q400" s="60" t="str">
        <f t="shared" si="458"/>
        <v/>
      </c>
      <c r="R400" s="60" t="str">
        <f t="shared" si="459"/>
        <v/>
      </c>
      <c r="S400" s="60" t="str">
        <f t="shared" si="460"/>
        <v/>
      </c>
      <c r="T400" s="60" t="str">
        <f t="shared" si="461"/>
        <v/>
      </c>
      <c r="U400" s="60" t="str">
        <f t="shared" si="462"/>
        <v/>
      </c>
      <c r="V400" s="60" t="str">
        <f t="shared" si="463"/>
        <v/>
      </c>
      <c r="X400" s="21" t="e">
        <f t="shared" si="464"/>
        <v>#NUM!</v>
      </c>
      <c r="Y400" t="e">
        <f>IF(X400-Faktor1&lt;0,IF(X400-Faktor2&lt;0,IF(X400-Faktor3&lt;0,IF(X400-Faktor4&lt;0,IF(X400-Faktor5&lt;0,IF(X400-Faktor6&lt;0,IF(X400-Faktor7&lt;0,IF(X400-Faktor8&lt;0,IF(X400-Faktor9&lt;0,IF(X400-Faktor10&lt;0,Sieger,X400-Faktor10),X400-Faktor9),X400-Faktor8),X400-Faktor7),X400-Faktor6),X400-Faktor5),X400-Faktor4),X400-Faktor3),X400-Faktor2),X400-Faktor1)</f>
        <v>#NUM!</v>
      </c>
      <c r="AK400" t="str">
        <f>IFERROR(VLOOKUP(1000,$B400:AF400,31,FALSE),"")</f>
        <v/>
      </c>
      <c r="AQ400" t="str">
        <f t="shared" si="465"/>
        <v/>
      </c>
      <c r="AW400" t="str">
        <f t="shared" si="448"/>
        <v/>
      </c>
      <c r="BU400" t="str">
        <f t="shared" si="452"/>
        <v/>
      </c>
    </row>
    <row r="401" spans="13:49" x14ac:dyDescent="0.3">
      <c r="M401" s="60" t="str">
        <f t="shared" si="454"/>
        <v/>
      </c>
      <c r="N401" s="60" t="str">
        <f t="shared" si="455"/>
        <v/>
      </c>
      <c r="O401" s="60" t="str">
        <f t="shared" si="456"/>
        <v/>
      </c>
      <c r="P401" s="60" t="str">
        <f t="shared" si="457"/>
        <v/>
      </c>
      <c r="Q401" s="60" t="str">
        <f t="shared" si="458"/>
        <v/>
      </c>
      <c r="R401" s="60" t="str">
        <f t="shared" si="459"/>
        <v/>
      </c>
      <c r="S401" s="60" t="str">
        <f t="shared" si="460"/>
        <v/>
      </c>
      <c r="T401" s="60" t="str">
        <f t="shared" si="461"/>
        <v/>
      </c>
      <c r="U401" s="60" t="str">
        <f t="shared" si="462"/>
        <v/>
      </c>
      <c r="V401" s="60" t="str">
        <f t="shared" si="463"/>
        <v/>
      </c>
      <c r="X401" s="21" t="e">
        <f t="shared" si="464"/>
        <v>#NUM!</v>
      </c>
      <c r="Y401" t="e">
        <f>IF(X401-Faktor1&lt;0,IF(X401-Faktor2&lt;0,IF(X401-Faktor3&lt;0,IF(X401-Faktor4&lt;0,IF(X401-Faktor5&lt;0,IF(X401-Faktor6&lt;0,IF(X401-Faktor7&lt;0,IF(X401-Faktor8&lt;0,IF(X401-Faktor9&lt;0,IF(X401-Faktor10&lt;0,Sieger,X401-Faktor10),X401-Faktor9),X401-Faktor8),X401-Faktor7),X401-Faktor6),X401-Faktor5),X401-Faktor4),X401-Faktor3),X401-Faktor2),X401-Faktor1)</f>
        <v>#NUM!</v>
      </c>
      <c r="AK401" t="str">
        <f>IFERROR(VLOOKUP(1000,$B401:AF401,31,FALSE),"")</f>
        <v/>
      </c>
      <c r="AQ401" t="str">
        <f t="shared" si="465"/>
        <v/>
      </c>
      <c r="AW401" t="str">
        <f t="shared" si="448"/>
        <v/>
      </c>
    </row>
    <row r="402" spans="13:49" x14ac:dyDescent="0.3">
      <c r="M402" s="60" t="str">
        <f t="shared" si="454"/>
        <v/>
      </c>
      <c r="N402" s="60" t="str">
        <f t="shared" si="455"/>
        <v/>
      </c>
      <c r="O402" s="60" t="str">
        <f t="shared" si="456"/>
        <v/>
      </c>
      <c r="P402" s="60" t="str">
        <f t="shared" si="457"/>
        <v/>
      </c>
      <c r="Q402" s="60" t="str">
        <f t="shared" si="458"/>
        <v/>
      </c>
      <c r="R402" s="60" t="str">
        <f t="shared" si="459"/>
        <v/>
      </c>
      <c r="S402" s="60" t="str">
        <f t="shared" si="460"/>
        <v/>
      </c>
      <c r="T402" s="60" t="str">
        <f t="shared" si="461"/>
        <v/>
      </c>
      <c r="U402" s="60" t="str">
        <f t="shared" si="462"/>
        <v/>
      </c>
      <c r="V402" s="60" t="str">
        <f t="shared" si="463"/>
        <v/>
      </c>
      <c r="X402" s="21" t="e">
        <f t="shared" si="464"/>
        <v>#NUM!</v>
      </c>
      <c r="Y402" t="e">
        <f>IF(X402-Faktor1&lt;0,IF(X402-Faktor2&lt;0,IF(X402-Faktor3&lt;0,IF(X402-Faktor4&lt;0,IF(X402-Faktor5&lt;0,IF(X402-Faktor6&lt;0,IF(X402-Faktor7&lt;0,IF(X402-Faktor8&lt;0,IF(X402-Faktor9&lt;0,IF(X402-Faktor10&lt;0,Sieger,X402-Faktor10),X402-Faktor9),X402-Faktor8),X402-Faktor7),X402-Faktor6),X402-Faktor5),X402-Faktor4),X402-Faktor3),X402-Faktor2),X402-Faktor1)</f>
        <v>#NUM!</v>
      </c>
      <c r="AK402" t="str">
        <f>IFERROR(VLOOKUP(1000,$B402:AF402,31,FALSE),"")</f>
        <v/>
      </c>
      <c r="AQ402" t="str">
        <f t="shared" si="465"/>
        <v/>
      </c>
      <c r="AW402" t="str">
        <f t="shared" si="448"/>
        <v/>
      </c>
    </row>
    <row r="403" spans="13:49" x14ac:dyDescent="0.3">
      <c r="M403" s="60" t="str">
        <f t="shared" si="454"/>
        <v/>
      </c>
      <c r="N403" s="60" t="str">
        <f t="shared" si="455"/>
        <v/>
      </c>
      <c r="O403" s="60" t="str">
        <f t="shared" si="456"/>
        <v/>
      </c>
      <c r="P403" s="60" t="str">
        <f t="shared" si="457"/>
        <v/>
      </c>
      <c r="Q403" s="60" t="str">
        <f t="shared" si="458"/>
        <v/>
      </c>
      <c r="R403" s="60" t="str">
        <f t="shared" si="459"/>
        <v/>
      </c>
      <c r="S403" s="60" t="str">
        <f t="shared" si="460"/>
        <v/>
      </c>
      <c r="T403" s="60" t="str">
        <f t="shared" si="461"/>
        <v/>
      </c>
      <c r="U403" s="60" t="str">
        <f t="shared" si="462"/>
        <v/>
      </c>
      <c r="V403" s="60" t="str">
        <f t="shared" si="463"/>
        <v/>
      </c>
      <c r="X403" s="21" t="e">
        <f t="shared" si="464"/>
        <v>#NUM!</v>
      </c>
      <c r="Y403" t="e">
        <f>IF(X403-Faktor1&lt;0,IF(X403-Faktor2&lt;0,IF(X403-Faktor3&lt;0,IF(X403-Faktor4&lt;0,IF(X403-Faktor5&lt;0,IF(X403-Faktor6&lt;0,IF(X403-Faktor7&lt;0,IF(X403-Faktor8&lt;0,IF(X403-Faktor9&lt;0,IF(X403-Faktor10&lt;0,Sieger,X403-Faktor10),X403-Faktor9),X403-Faktor8),X403-Faktor7),X403-Faktor6),X403-Faktor5),X403-Faktor4),X403-Faktor3),X403-Faktor2),X403-Faktor1)</f>
        <v>#NUM!</v>
      </c>
      <c r="AK403" t="str">
        <f>IFERROR(VLOOKUP(1000,$B403:AF403,31,FALSE),"")</f>
        <v/>
      </c>
      <c r="AQ403" t="str">
        <f t="shared" si="465"/>
        <v/>
      </c>
      <c r="AW403" t="str">
        <f t="shared" si="448"/>
        <v/>
      </c>
    </row>
    <row r="404" spans="13:49" x14ac:dyDescent="0.3">
      <c r="M404" s="60" t="str">
        <f t="shared" si="454"/>
        <v/>
      </c>
      <c r="N404" s="60" t="str">
        <f t="shared" si="455"/>
        <v/>
      </c>
      <c r="O404" s="60" t="str">
        <f t="shared" si="456"/>
        <v/>
      </c>
      <c r="P404" s="60" t="str">
        <f t="shared" si="457"/>
        <v/>
      </c>
      <c r="Q404" s="60" t="str">
        <f t="shared" si="458"/>
        <v/>
      </c>
      <c r="R404" s="60" t="str">
        <f t="shared" si="459"/>
        <v/>
      </c>
      <c r="S404" s="60" t="str">
        <f t="shared" si="460"/>
        <v/>
      </c>
      <c r="T404" s="60" t="str">
        <f t="shared" si="461"/>
        <v/>
      </c>
      <c r="U404" s="60" t="str">
        <f t="shared" si="462"/>
        <v/>
      </c>
      <c r="V404" s="60" t="str">
        <f t="shared" si="463"/>
        <v/>
      </c>
      <c r="W404" s="21"/>
      <c r="X404" s="21" t="e">
        <f t="shared" si="464"/>
        <v>#NUM!</v>
      </c>
      <c r="Y404" t="e">
        <f>IF(X404-Faktor1&lt;0,IF(X404-Faktor2&lt;0,IF(X404-Faktor3&lt;0,IF(X404-Faktor4&lt;0,IF(X404-Faktor5&lt;0,IF(X404-Faktor6&lt;0,IF(X404-Faktor7&lt;0,IF(X404-Faktor8&lt;0,IF(X404-Faktor9&lt;0,IF(X404-Faktor10&lt;0,Sieger,X404-Faktor10),X404-Faktor9),X404-Faktor8),X404-Faktor7),X404-Faktor6),X404-Faktor5),X404-Faktor4),X404-Faktor3),X404-Faktor2),X404-Faktor1)</f>
        <v>#NUM!</v>
      </c>
      <c r="AQ404" t="str">
        <f t="shared" ref="AQ404" si="466">IFERROR(VLOOKUP(1,C404:AP404,36,FALSE),"")</f>
        <v/>
      </c>
      <c r="AW404" t="str">
        <f t="shared" si="448"/>
        <v/>
      </c>
    </row>
    <row r="405" spans="13:49" x14ac:dyDescent="0.3">
      <c r="M405" s="59"/>
      <c r="N405" s="57"/>
      <c r="O405" s="57"/>
      <c r="P405" s="57"/>
      <c r="Q405" s="57"/>
      <c r="R405" s="57"/>
      <c r="S405" s="57"/>
      <c r="T405" s="57"/>
      <c r="U405" s="57"/>
      <c r="V405" s="57"/>
      <c r="W405" s="21"/>
      <c r="X405" s="21"/>
    </row>
  </sheetData>
  <mergeCells count="14">
    <mergeCell ref="DF1:DI2"/>
    <mergeCell ref="CI1:CM2"/>
    <mergeCell ref="CZ1:DC2"/>
    <mergeCell ref="CO1:CS2"/>
    <mergeCell ref="BD1:BH2"/>
    <mergeCell ref="BJ1:BN2"/>
    <mergeCell ref="BP1:BT2"/>
    <mergeCell ref="BV1:BZ2"/>
    <mergeCell ref="CB1:CF2"/>
    <mergeCell ref="Z1:AD2"/>
    <mergeCell ref="AF1:AJ2"/>
    <mergeCell ref="AL1:AP2"/>
    <mergeCell ref="AR1:AV2"/>
    <mergeCell ref="AX1:BB2"/>
  </mergeCells>
  <pageMargins left="0.7" right="0.7" top="0.78740157499999996" bottom="0.78740157499999996" header="0.3" footer="0.3"/>
  <pageSetup paperSize="9" scale="1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0"/>
  <sheetViews>
    <sheetView topLeftCell="F6" zoomScale="80" zoomScaleNormal="80" workbookViewId="0">
      <selection activeCell="V1" sqref="V1:Z44"/>
    </sheetView>
  </sheetViews>
  <sheetFormatPr baseColWidth="10" defaultRowHeight="14.4" x14ac:dyDescent="0.3"/>
  <cols>
    <col min="1" max="1" width="11.44140625" hidden="1" customWidth="1"/>
    <col min="2" max="2" width="22.6640625" hidden="1" customWidth="1"/>
    <col min="3" max="3" width="22.88671875" customWidth="1"/>
    <col min="4" max="4" width="27.44140625" bestFit="1" customWidth="1"/>
    <col min="5" max="5" width="22.88671875" customWidth="1"/>
    <col min="6" max="6" width="23" customWidth="1"/>
    <col min="7" max="9" width="22.88671875" customWidth="1"/>
    <col min="10" max="10" width="11.44140625" style="89"/>
    <col min="11" max="11" width="12" hidden="1" customWidth="1"/>
    <col min="12" max="14" width="16.109375" customWidth="1"/>
    <col min="15" max="17" width="15.88671875" customWidth="1"/>
    <col min="18" max="21" width="15.88671875" hidden="1" customWidth="1"/>
    <col min="22" max="26" width="22.88671875" style="89" customWidth="1"/>
    <col min="28" max="28" width="0" style="21" hidden="1" customWidth="1"/>
    <col min="29" max="34" width="22.88671875" style="21" hidden="1" customWidth="1"/>
    <col min="35" max="35" width="0" style="21" hidden="1" customWidth="1"/>
    <col min="36" max="36" width="22.5546875" hidden="1" customWidth="1"/>
    <col min="37" max="37" width="0" hidden="1" customWidth="1"/>
    <col min="38" max="38" width="14.33203125" hidden="1" customWidth="1"/>
    <col min="39" max="41" width="22.88671875" hidden="1" customWidth="1"/>
  </cols>
  <sheetData>
    <row r="1" spans="1:41" ht="15" customHeight="1" x14ac:dyDescent="0.3">
      <c r="A1" s="145" t="s">
        <v>2</v>
      </c>
      <c r="B1" s="145"/>
      <c r="C1" s="145"/>
      <c r="D1" s="145"/>
      <c r="E1" s="145"/>
      <c r="F1" s="145"/>
      <c r="G1" s="158" t="s">
        <v>64</v>
      </c>
      <c r="H1" s="158"/>
      <c r="I1" s="158"/>
      <c r="J1" s="158"/>
      <c r="K1" s="2" t="s">
        <v>10</v>
      </c>
      <c r="L1" s="171" t="s">
        <v>65</v>
      </c>
      <c r="M1" s="171"/>
      <c r="N1" s="171"/>
      <c r="O1" s="171"/>
      <c r="R1" s="127" t="s">
        <v>68</v>
      </c>
      <c r="S1" s="127"/>
      <c r="T1" s="127"/>
      <c r="V1" s="146" t="s">
        <v>67</v>
      </c>
      <c r="W1" s="146"/>
      <c r="X1" s="146"/>
      <c r="Y1" s="146"/>
      <c r="Z1" s="146"/>
      <c r="AB1" s="158" t="s">
        <v>67</v>
      </c>
      <c r="AC1" s="158"/>
      <c r="AD1" s="158"/>
      <c r="AE1" s="158"/>
      <c r="AF1" s="158"/>
      <c r="AG1" s="158"/>
      <c r="AH1" s="158"/>
      <c r="AI1"/>
      <c r="AK1" s="158" t="s">
        <v>10</v>
      </c>
      <c r="AL1" s="158"/>
      <c r="AM1" s="158"/>
      <c r="AN1" s="158"/>
      <c r="AO1" s="158"/>
    </row>
    <row r="2" spans="1:41" ht="15" customHeight="1" x14ac:dyDescent="0.3">
      <c r="A2" s="145"/>
      <c r="B2" s="145"/>
      <c r="C2" s="145"/>
      <c r="D2" s="145"/>
      <c r="E2" s="145"/>
      <c r="F2" s="145"/>
      <c r="G2" s="158"/>
      <c r="H2" s="158"/>
      <c r="I2" s="158"/>
      <c r="J2" s="158"/>
      <c r="K2" s="2"/>
      <c r="L2" s="171"/>
      <c r="M2" s="171"/>
      <c r="N2" s="171"/>
      <c r="O2" s="171"/>
      <c r="R2" s="127"/>
      <c r="S2" s="127"/>
      <c r="T2" s="127"/>
      <c r="V2" s="146"/>
      <c r="W2" s="146"/>
      <c r="X2" s="146"/>
      <c r="Y2" s="146"/>
      <c r="Z2" s="146"/>
      <c r="AB2" s="158"/>
      <c r="AC2" s="158"/>
      <c r="AD2" s="158"/>
      <c r="AE2" s="158"/>
      <c r="AF2" s="158"/>
      <c r="AG2" s="158"/>
      <c r="AH2" s="158"/>
      <c r="AI2"/>
      <c r="AK2" s="158"/>
      <c r="AL2" s="158"/>
      <c r="AM2" s="158"/>
      <c r="AN2" s="158"/>
      <c r="AO2" s="158"/>
    </row>
    <row r="3" spans="1:41" ht="15.75" customHeight="1" thickBot="1" x14ac:dyDescent="0.35">
      <c r="A3" s="145"/>
      <c r="B3" s="145"/>
      <c r="C3" s="145"/>
      <c r="D3" s="145"/>
      <c r="E3" s="145"/>
      <c r="F3" s="145"/>
      <c r="G3" s="159"/>
      <c r="H3" s="159"/>
      <c r="I3" s="159"/>
      <c r="J3" s="159"/>
      <c r="K3" s="2"/>
      <c r="L3" s="171"/>
      <c r="M3" s="171"/>
      <c r="N3" s="171"/>
      <c r="O3" s="171"/>
      <c r="R3" s="178"/>
      <c r="S3" s="178"/>
      <c r="T3" s="178"/>
      <c r="V3" s="146"/>
      <c r="W3" s="146"/>
      <c r="X3" s="146"/>
      <c r="Y3" s="146"/>
      <c r="Z3" s="146"/>
      <c r="AB3" s="159"/>
      <c r="AC3" s="159"/>
      <c r="AD3" s="159"/>
      <c r="AE3" s="159"/>
      <c r="AF3" s="159"/>
      <c r="AG3" s="159"/>
      <c r="AH3" s="159"/>
      <c r="AI3"/>
      <c r="AK3" s="159"/>
      <c r="AL3" s="159"/>
      <c r="AM3" s="159"/>
      <c r="AN3" s="159"/>
      <c r="AO3" s="159"/>
    </row>
    <row r="4" spans="1:41" x14ac:dyDescent="0.3">
      <c r="C4" s="14"/>
      <c r="D4" s="10" t="s">
        <v>5</v>
      </c>
      <c r="E4" s="11" t="s">
        <v>1</v>
      </c>
      <c r="F4" s="11" t="s">
        <v>3</v>
      </c>
      <c r="G4" s="11" t="s">
        <v>6</v>
      </c>
      <c r="H4" s="11" t="s">
        <v>7</v>
      </c>
      <c r="I4" s="11" t="s">
        <v>8</v>
      </c>
      <c r="J4" s="12" t="s">
        <v>9</v>
      </c>
      <c r="L4" s="11" t="s">
        <v>6</v>
      </c>
      <c r="M4" s="11" t="s">
        <v>7</v>
      </c>
      <c r="N4" s="11" t="s">
        <v>8</v>
      </c>
      <c r="O4" s="100" t="s">
        <v>9</v>
      </c>
      <c r="P4" s="100" t="s">
        <v>66</v>
      </c>
      <c r="R4" s="103" t="s">
        <v>5</v>
      </c>
      <c r="S4" s="104" t="s">
        <v>1</v>
      </c>
      <c r="T4" s="104" t="s">
        <v>3</v>
      </c>
      <c r="V4" s="13" t="s">
        <v>11</v>
      </c>
      <c r="W4" s="11" t="s">
        <v>12</v>
      </c>
      <c r="X4" s="10" t="s">
        <v>5</v>
      </c>
      <c r="Y4" s="11" t="s">
        <v>1</v>
      </c>
      <c r="Z4" s="12" t="s">
        <v>3</v>
      </c>
      <c r="AA4" s="82" t="s">
        <v>49</v>
      </c>
      <c r="AB4" s="14" t="s">
        <v>11</v>
      </c>
      <c r="AC4" s="10" t="s">
        <v>5</v>
      </c>
      <c r="AD4" s="11" t="s">
        <v>1</v>
      </c>
      <c r="AE4" s="11" t="s">
        <v>3</v>
      </c>
      <c r="AF4" s="11" t="s">
        <v>6</v>
      </c>
      <c r="AG4" s="11" t="s">
        <v>7</v>
      </c>
      <c r="AH4" s="11" t="s">
        <v>8</v>
      </c>
      <c r="AI4" s="12" t="s">
        <v>9</v>
      </c>
      <c r="AK4" s="13" t="s">
        <v>11</v>
      </c>
      <c r="AL4" s="11" t="s">
        <v>12</v>
      </c>
      <c r="AM4" s="10" t="s">
        <v>5</v>
      </c>
      <c r="AN4" s="11" t="s">
        <v>1</v>
      </c>
      <c r="AO4" s="12" t="s">
        <v>3</v>
      </c>
    </row>
    <row r="5" spans="1:41" x14ac:dyDescent="0.3">
      <c r="A5" s="127">
        <f>IF(W5=0,"",W5)</f>
        <v>60</v>
      </c>
      <c r="B5" t="str">
        <f>CONCATENATE(D$5,1)</f>
        <v>Katzensteiger Klarinetten Express1</v>
      </c>
      <c r="C5" s="113">
        <f>Anmeldung!G5</f>
        <v>1</v>
      </c>
      <c r="D5" s="148" t="str">
        <f>IF(Anmeldung!H5=0,"",Anmeldung!H5)</f>
        <v>Katzensteiger Klarinetten Express</v>
      </c>
      <c r="E5" s="3" t="str">
        <f>IF(Anmeldung!I5=0,"",Anmeldung!I5)</f>
        <v>Spath</v>
      </c>
      <c r="F5" s="3" t="str">
        <f>IF(Anmeldung!J5=0,"",Anmeldung!J5)</f>
        <v>Martina</v>
      </c>
      <c r="G5" s="151">
        <v>10</v>
      </c>
      <c r="H5" s="151">
        <v>9</v>
      </c>
      <c r="I5" s="151">
        <v>8</v>
      </c>
      <c r="J5" s="138">
        <f>IF(SUM(G5,H5,I5)=0,"",SUM(G5,H5,I5))</f>
        <v>27</v>
      </c>
      <c r="K5" t="str">
        <f>CONCATENATE(X$5,1)</f>
        <v>Project-T1</v>
      </c>
      <c r="L5" s="151">
        <v>10</v>
      </c>
      <c r="M5" s="151">
        <v>10</v>
      </c>
      <c r="N5" s="151">
        <v>9</v>
      </c>
      <c r="O5" s="138">
        <f>IF(SUM(L5,M5,N5)=0,"",SUM(L5,M5,N5))</f>
        <v>29</v>
      </c>
      <c r="P5" s="172">
        <f>IF(SUM(J5,O5)=0," ",SUM(J5,O5))</f>
        <v>56</v>
      </c>
      <c r="R5" s="176" t="str">
        <f>D5</f>
        <v>Katzensteiger Klarinetten Express</v>
      </c>
      <c r="S5" s="105" t="str">
        <f>E5</f>
        <v>Spath</v>
      </c>
      <c r="T5" s="105" t="str">
        <f>F5</f>
        <v>Martina</v>
      </c>
      <c r="V5" s="113">
        <v>1</v>
      </c>
      <c r="W5" s="130">
        <f>IFERROR(LARGE(P$5:P$124,1),"")</f>
        <v>60</v>
      </c>
      <c r="X5" s="152" t="str">
        <f>VLOOKUP(W5,P$5:T$124,3,FALSE)</f>
        <v>Project-T</v>
      </c>
      <c r="Y5" s="3" t="str">
        <f t="shared" ref="Y5:Y36" si="0">VLOOKUP(K5,$B$5:$F$124,4,FALSE)</f>
        <v>Fehrenbach</v>
      </c>
      <c r="Z5" s="5" t="str">
        <f t="shared" ref="Z5:Z36" si="1">VLOOKUP(K5,$B$5:$F$124,5,FALSE)</f>
        <v>Matthias</v>
      </c>
      <c r="AA5" s="156">
        <f>AI5</f>
        <v>60</v>
      </c>
      <c r="AB5" s="113">
        <v>1</v>
      </c>
      <c r="AC5" s="130" t="str">
        <f>X5</f>
        <v>Project-T</v>
      </c>
      <c r="AD5" s="3" t="str">
        <f>Y5</f>
        <v>Fehrenbach</v>
      </c>
      <c r="AE5" s="3" t="str">
        <f>Z5</f>
        <v>Matthias</v>
      </c>
      <c r="AF5" s="151"/>
      <c r="AG5" s="151"/>
      <c r="AH5" s="151"/>
      <c r="AI5" s="155">
        <f>SUM(W5,AF5,,AG5,AH5)</f>
        <v>60</v>
      </c>
      <c r="AJ5" s="160">
        <f>LARGE($AI$5:$AI$24,ROW(AJ1))</f>
        <v>60</v>
      </c>
      <c r="AK5" s="157">
        <v>1</v>
      </c>
      <c r="AL5" s="157">
        <f>AI5</f>
        <v>60</v>
      </c>
      <c r="AM5" s="157" t="str">
        <f>VLOOKUP(AA5,$AA$5:$AE$24,3,FALSE)</f>
        <v>Project-T</v>
      </c>
      <c r="AN5" t="str">
        <f>IFERROR(VLOOKUP(AM5,$AC$5:$AE$24,2,FALSE),"")</f>
        <v>Fehrenbach</v>
      </c>
      <c r="AO5" t="str">
        <f>IFERROR(VLOOKUP(AM5,$AC$5:$AE$24,3,FALSE),"")</f>
        <v>Matthias</v>
      </c>
    </row>
    <row r="6" spans="1:41" x14ac:dyDescent="0.3">
      <c r="A6" s="127"/>
      <c r="B6" t="str">
        <f>CONCATENATE(D$5,2)</f>
        <v>Katzensteiger Klarinetten Express2</v>
      </c>
      <c r="C6" s="113"/>
      <c r="D6" s="149"/>
      <c r="E6" s="3" t="str">
        <f>IF(Anmeldung!I6=0,"",Anmeldung!I6)</f>
        <v xml:space="preserve">Schwerzinger </v>
      </c>
      <c r="F6" s="3" t="str">
        <f>IF(Anmeldung!J6=0,"",Anmeldung!J6)</f>
        <v>Björn</v>
      </c>
      <c r="G6" s="151"/>
      <c r="H6" s="151"/>
      <c r="I6" s="151"/>
      <c r="J6" s="138"/>
      <c r="K6" t="str">
        <f>CONCATENATE(X$5,2)</f>
        <v>Project-T2</v>
      </c>
      <c r="L6" s="151"/>
      <c r="M6" s="151"/>
      <c r="N6" s="151"/>
      <c r="O6" s="138"/>
      <c r="P6" s="172"/>
      <c r="R6" s="176"/>
      <c r="S6" s="105" t="str">
        <f t="shared" ref="S6:S69" si="2">E6</f>
        <v xml:space="preserve">Schwerzinger </v>
      </c>
      <c r="T6" s="105" t="str">
        <f t="shared" ref="T6:T69" si="3">F6</f>
        <v>Björn</v>
      </c>
      <c r="V6" s="113"/>
      <c r="W6" s="130"/>
      <c r="X6" s="152"/>
      <c r="Y6" s="3" t="str">
        <f t="shared" si="0"/>
        <v>Fehrenbach</v>
      </c>
      <c r="Z6" s="5" t="str">
        <f t="shared" si="1"/>
        <v>Manuel</v>
      </c>
      <c r="AA6" s="156"/>
      <c r="AB6" s="113"/>
      <c r="AC6" s="130"/>
      <c r="AD6" s="3" t="str">
        <f t="shared" ref="AD6:AD24" si="4">Y6</f>
        <v>Fehrenbach</v>
      </c>
      <c r="AE6" s="3" t="str">
        <f t="shared" ref="AE6:AE24" si="5">Z6</f>
        <v>Manuel</v>
      </c>
      <c r="AF6" s="151"/>
      <c r="AG6" s="151"/>
      <c r="AH6" s="151"/>
      <c r="AI6" s="155"/>
      <c r="AJ6" s="160"/>
      <c r="AK6" s="127"/>
      <c r="AL6" s="127"/>
      <c r="AM6" s="127"/>
      <c r="AN6" t="str">
        <f t="shared" ref="AN6:AN24" si="6">IFERROR(VLOOKUP(AM6,$AC$5:$AE$24,2,FALSE),"")</f>
        <v/>
      </c>
      <c r="AO6" t="str">
        <f t="shared" ref="AO6:AO24" si="7">IFERROR(VLOOKUP(AM6,$AC$5:$AE$24,3,FALSE),"")</f>
        <v/>
      </c>
    </row>
    <row r="7" spans="1:41" x14ac:dyDescent="0.3">
      <c r="A7" s="127"/>
      <c r="B7" t="str">
        <f>CONCATENATE(D$5,3)</f>
        <v>Katzensteiger Klarinetten Express3</v>
      </c>
      <c r="C7" s="113"/>
      <c r="D7" s="149"/>
      <c r="E7" s="3" t="str">
        <f>IF(Anmeldung!I7=0,"",Anmeldung!I7)</f>
        <v>Schwer</v>
      </c>
      <c r="F7" s="3" t="str">
        <f>IF(Anmeldung!J7=0,"",Anmeldung!J7)</f>
        <v>Bianca/ Steffi</v>
      </c>
      <c r="G7" s="151"/>
      <c r="H7" s="151"/>
      <c r="I7" s="151"/>
      <c r="J7" s="138"/>
      <c r="K7" t="str">
        <f>CONCATENATE(X$5,3)</f>
        <v>Project-T3</v>
      </c>
      <c r="L7" s="151"/>
      <c r="M7" s="151"/>
      <c r="N7" s="151"/>
      <c r="O7" s="138"/>
      <c r="P7" s="172"/>
      <c r="R7" s="176"/>
      <c r="S7" s="105" t="str">
        <f t="shared" si="2"/>
        <v>Schwer</v>
      </c>
      <c r="T7" s="105" t="str">
        <f t="shared" si="3"/>
        <v>Bianca/ Steffi</v>
      </c>
      <c r="V7" s="113"/>
      <c r="W7" s="130"/>
      <c r="X7" s="152"/>
      <c r="Y7" s="3" t="str">
        <f t="shared" si="0"/>
        <v>Kern</v>
      </c>
      <c r="Z7" s="5" t="str">
        <f t="shared" si="1"/>
        <v>Patrick</v>
      </c>
      <c r="AA7" s="156"/>
      <c r="AB7" s="113"/>
      <c r="AC7" s="130"/>
      <c r="AD7" s="3" t="str">
        <f t="shared" si="4"/>
        <v>Kern</v>
      </c>
      <c r="AE7" s="3" t="str">
        <f t="shared" si="5"/>
        <v>Patrick</v>
      </c>
      <c r="AF7" s="151"/>
      <c r="AG7" s="151"/>
      <c r="AH7" s="151"/>
      <c r="AI7" s="155"/>
      <c r="AJ7" s="160"/>
      <c r="AK7" s="127"/>
      <c r="AL7" s="127"/>
      <c r="AM7" s="127"/>
      <c r="AN7" t="str">
        <f t="shared" si="6"/>
        <v/>
      </c>
      <c r="AO7" t="str">
        <f t="shared" si="7"/>
        <v/>
      </c>
    </row>
    <row r="8" spans="1:41" x14ac:dyDescent="0.3">
      <c r="A8" s="127"/>
      <c r="B8" t="str">
        <f>CONCATENATE(D$5,4)</f>
        <v>Katzensteiger Klarinetten Express4</v>
      </c>
      <c r="C8" s="113"/>
      <c r="D8" s="150"/>
      <c r="E8" s="3" t="str">
        <f>IF(Anmeldung!I8=0,"",Anmeldung!I8)</f>
        <v>Tolksdorf</v>
      </c>
      <c r="F8" s="3" t="str">
        <f>IF(Anmeldung!J8=0,"",Anmeldung!J8)</f>
        <v>Jenny</v>
      </c>
      <c r="G8" s="151"/>
      <c r="H8" s="151"/>
      <c r="I8" s="151"/>
      <c r="J8" s="138"/>
      <c r="K8" t="str">
        <f>CONCATENATE(X$5,4)</f>
        <v>Project-T4</v>
      </c>
      <c r="L8" s="151"/>
      <c r="M8" s="151"/>
      <c r="N8" s="151"/>
      <c r="O8" s="138"/>
      <c r="P8" s="172"/>
      <c r="R8" s="176"/>
      <c r="S8" s="105" t="str">
        <f t="shared" si="2"/>
        <v>Tolksdorf</v>
      </c>
      <c r="T8" s="105" t="str">
        <f t="shared" si="3"/>
        <v>Jenny</v>
      </c>
      <c r="V8" s="113"/>
      <c r="W8" s="130"/>
      <c r="X8" s="152"/>
      <c r="Y8" s="3" t="str">
        <f t="shared" si="0"/>
        <v/>
      </c>
      <c r="Z8" s="5" t="str">
        <f t="shared" si="1"/>
        <v/>
      </c>
      <c r="AA8" s="156"/>
      <c r="AB8" s="113"/>
      <c r="AC8" s="130"/>
      <c r="AD8" s="3" t="str">
        <f t="shared" si="4"/>
        <v/>
      </c>
      <c r="AE8" s="3" t="str">
        <f t="shared" si="5"/>
        <v/>
      </c>
      <c r="AF8" s="151"/>
      <c r="AG8" s="151"/>
      <c r="AH8" s="151"/>
      <c r="AI8" s="155"/>
      <c r="AJ8" s="160"/>
      <c r="AK8" s="127"/>
      <c r="AL8" s="127"/>
      <c r="AM8" s="127"/>
      <c r="AN8" t="str">
        <f t="shared" si="6"/>
        <v/>
      </c>
      <c r="AO8" t="str">
        <f t="shared" si="7"/>
        <v/>
      </c>
    </row>
    <row r="9" spans="1:41" x14ac:dyDescent="0.3">
      <c r="A9" s="127">
        <f t="shared" ref="A9" si="8">IF(W9=0,"",W9)</f>
        <v>58</v>
      </c>
      <c r="B9" t="str">
        <f>CONCATENATE(D$9,1)</f>
        <v>Schwarzwaldexpress1</v>
      </c>
      <c r="C9" s="113">
        <f>Anmeldung!G9</f>
        <v>2</v>
      </c>
      <c r="D9" s="130" t="str">
        <f>IF(Anmeldung!H9=0,"",Anmeldung!H9)</f>
        <v>Schwarzwaldexpress</v>
      </c>
      <c r="E9" s="3" t="str">
        <f>IF(Anmeldung!I9=0,"",Anmeldung!I9)</f>
        <v>Schilli</v>
      </c>
      <c r="F9" s="3" t="str">
        <f>IF(Anmeldung!J9=0,"",Anmeldung!J9)</f>
        <v>Felix</v>
      </c>
      <c r="G9" s="151">
        <v>6</v>
      </c>
      <c r="H9" s="151">
        <v>10</v>
      </c>
      <c r="I9" s="151">
        <v>7</v>
      </c>
      <c r="J9" s="138">
        <f t="shared" ref="J9" si="9">IF(SUM(G9,H9,I9)=0,"",SUM(G9,H9,I9))</f>
        <v>23</v>
      </c>
      <c r="K9" t="str">
        <f>CONCATENATE(X$9,1)</f>
        <v>Josenpark Schonach1</v>
      </c>
      <c r="L9" s="151">
        <v>7</v>
      </c>
      <c r="M9" s="151">
        <v>8</v>
      </c>
      <c r="N9" s="151">
        <v>7.1</v>
      </c>
      <c r="O9" s="139">
        <f t="shared" ref="O9" si="10">IF(SUM(L9,M9,N9)=0,"",SUM(L9,M9,N9))</f>
        <v>22.1</v>
      </c>
      <c r="P9" s="173">
        <f t="shared" ref="P9" si="11">IF(SUM(J9,O9)=0," ",SUM(J9,O9))</f>
        <v>45.1</v>
      </c>
      <c r="R9" s="176" t="str">
        <f t="shared" ref="R9" si="12">D9</f>
        <v>Schwarzwaldexpress</v>
      </c>
      <c r="S9" s="105" t="str">
        <f t="shared" si="2"/>
        <v>Schilli</v>
      </c>
      <c r="T9" s="105" t="str">
        <f t="shared" si="3"/>
        <v>Felix</v>
      </c>
      <c r="V9" s="113">
        <v>2</v>
      </c>
      <c r="W9" s="130">
        <f>IFERROR(LARGE(P$5:P$124,2),"")</f>
        <v>58</v>
      </c>
      <c r="X9" s="152" t="str">
        <f t="shared" ref="X9" si="13">VLOOKUP(W9,P$5:T$124,3,FALSE)</f>
        <v>Josenpark Schonach</v>
      </c>
      <c r="Y9" s="3" t="str">
        <f t="shared" si="0"/>
        <v>Schyle</v>
      </c>
      <c r="Z9" s="5" t="str">
        <f t="shared" si="1"/>
        <v>Jannik</v>
      </c>
      <c r="AA9" s="156">
        <f t="shared" ref="AA9" si="14">AI9</f>
        <v>58</v>
      </c>
      <c r="AB9" s="113">
        <v>2</v>
      </c>
      <c r="AC9" s="130" t="str">
        <f t="shared" ref="AC9" si="15">X9</f>
        <v>Josenpark Schonach</v>
      </c>
      <c r="AD9" s="3" t="str">
        <f t="shared" si="4"/>
        <v>Schyle</v>
      </c>
      <c r="AE9" s="3" t="str">
        <f t="shared" si="5"/>
        <v>Jannik</v>
      </c>
      <c r="AF9" s="151"/>
      <c r="AG9" s="151"/>
      <c r="AH9" s="151"/>
      <c r="AI9" s="155">
        <f t="shared" ref="AI9" si="16">SUM(W9,AF9,,AG9,AH9)</f>
        <v>58</v>
      </c>
      <c r="AJ9" s="160">
        <f>LARGE($AI$5:$AI$24,ROW(AJ2))</f>
        <v>58</v>
      </c>
      <c r="AK9" s="127">
        <v>2</v>
      </c>
      <c r="AL9" s="157">
        <f t="shared" ref="AL9" si="17">AI9</f>
        <v>58</v>
      </c>
      <c r="AM9" s="157" t="str">
        <f t="shared" ref="AM9" si="18">VLOOKUP(AA9,$AA$5:$AE$24,3,FALSE)</f>
        <v>Josenpark Schonach</v>
      </c>
      <c r="AN9" t="str">
        <f t="shared" si="6"/>
        <v>Schyle</v>
      </c>
      <c r="AO9" t="str">
        <f t="shared" si="7"/>
        <v>Jannik</v>
      </c>
    </row>
    <row r="10" spans="1:41" x14ac:dyDescent="0.3">
      <c r="A10" s="127"/>
      <c r="B10" t="str">
        <f>CONCATENATE(D$9,2)</f>
        <v>Schwarzwaldexpress2</v>
      </c>
      <c r="C10" s="113"/>
      <c r="D10" s="130"/>
      <c r="E10" s="3" t="str">
        <f>IF(Anmeldung!I10=0,"",Anmeldung!I10)</f>
        <v>Kaltenbach</v>
      </c>
      <c r="F10" s="3" t="str">
        <f>IF(Anmeldung!J10=0,"",Anmeldung!J10)</f>
        <v>Matthias</v>
      </c>
      <c r="G10" s="151"/>
      <c r="H10" s="151"/>
      <c r="I10" s="151"/>
      <c r="J10" s="138"/>
      <c r="K10" t="str">
        <f>CONCATENATE(X$9,2)</f>
        <v>Josenpark Schonach2</v>
      </c>
      <c r="L10" s="151"/>
      <c r="M10" s="151"/>
      <c r="N10" s="151"/>
      <c r="O10" s="168"/>
      <c r="P10" s="174"/>
      <c r="R10" s="176"/>
      <c r="S10" s="105" t="str">
        <f t="shared" si="2"/>
        <v>Kaltenbach</v>
      </c>
      <c r="T10" s="105" t="str">
        <f t="shared" si="3"/>
        <v>Matthias</v>
      </c>
      <c r="V10" s="113"/>
      <c r="W10" s="130"/>
      <c r="X10" s="152"/>
      <c r="Y10" s="3" t="str">
        <f t="shared" si="0"/>
        <v/>
      </c>
      <c r="Z10" s="5" t="str">
        <f t="shared" si="1"/>
        <v/>
      </c>
      <c r="AA10" s="156"/>
      <c r="AB10" s="113"/>
      <c r="AC10" s="130"/>
      <c r="AD10" s="3" t="str">
        <f t="shared" si="4"/>
        <v/>
      </c>
      <c r="AE10" s="3" t="str">
        <f t="shared" si="5"/>
        <v/>
      </c>
      <c r="AF10" s="151"/>
      <c r="AG10" s="151"/>
      <c r="AH10" s="151"/>
      <c r="AI10" s="155"/>
      <c r="AJ10" s="160"/>
      <c r="AK10" s="127"/>
      <c r="AL10" s="127"/>
      <c r="AM10" s="127"/>
      <c r="AN10" t="str">
        <f t="shared" si="6"/>
        <v/>
      </c>
      <c r="AO10" t="str">
        <f t="shared" si="7"/>
        <v/>
      </c>
    </row>
    <row r="11" spans="1:41" x14ac:dyDescent="0.3">
      <c r="A11" s="127"/>
      <c r="B11" t="str">
        <f>CONCATENATE(D$9,3)</f>
        <v>Schwarzwaldexpress3</v>
      </c>
      <c r="C11" s="113"/>
      <c r="D11" s="130"/>
      <c r="E11" s="3" t="str">
        <f>IF(Anmeldung!I11=0,"",Anmeldung!I11)</f>
        <v>Neumaier</v>
      </c>
      <c r="F11" s="3" t="str">
        <f>IF(Anmeldung!J11=0,"",Anmeldung!J11)</f>
        <v>Jan</v>
      </c>
      <c r="G11" s="151"/>
      <c r="H11" s="151"/>
      <c r="I11" s="151"/>
      <c r="J11" s="138"/>
      <c r="K11" t="str">
        <f>CONCATENATE(X$9,3)</f>
        <v>Josenpark Schonach3</v>
      </c>
      <c r="L11" s="151"/>
      <c r="M11" s="151"/>
      <c r="N11" s="151"/>
      <c r="O11" s="168"/>
      <c r="P11" s="174"/>
      <c r="R11" s="176"/>
      <c r="S11" s="105" t="str">
        <f t="shared" si="2"/>
        <v>Neumaier</v>
      </c>
      <c r="T11" s="105" t="str">
        <f t="shared" si="3"/>
        <v>Jan</v>
      </c>
      <c r="V11" s="113"/>
      <c r="W11" s="130"/>
      <c r="X11" s="152"/>
      <c r="Y11" s="3" t="str">
        <f t="shared" si="0"/>
        <v/>
      </c>
      <c r="Z11" s="5" t="str">
        <f t="shared" si="1"/>
        <v/>
      </c>
      <c r="AA11" s="156"/>
      <c r="AB11" s="113"/>
      <c r="AC11" s="130"/>
      <c r="AD11" s="3" t="str">
        <f t="shared" si="4"/>
        <v/>
      </c>
      <c r="AE11" s="3" t="str">
        <f t="shared" si="5"/>
        <v/>
      </c>
      <c r="AF11" s="151"/>
      <c r="AG11" s="151"/>
      <c r="AH11" s="151"/>
      <c r="AI11" s="155"/>
      <c r="AJ11" s="160"/>
      <c r="AK11" s="127"/>
      <c r="AL11" s="127"/>
      <c r="AM11" s="127"/>
      <c r="AN11" t="str">
        <f t="shared" si="6"/>
        <v/>
      </c>
      <c r="AO11" t="str">
        <f t="shared" si="7"/>
        <v/>
      </c>
    </row>
    <row r="12" spans="1:41" x14ac:dyDescent="0.3">
      <c r="A12" s="127"/>
      <c r="B12" t="str">
        <f>CONCATENATE(D$9,4)</f>
        <v>Schwarzwaldexpress4</v>
      </c>
      <c r="C12" s="113"/>
      <c r="D12" s="130"/>
      <c r="E12" s="3" t="str">
        <f>IF(Anmeldung!I12=0,"",Anmeldung!I12)</f>
        <v/>
      </c>
      <c r="F12" s="3" t="str">
        <f>IF(Anmeldung!J12=0,"",Anmeldung!J12)</f>
        <v/>
      </c>
      <c r="G12" s="151"/>
      <c r="H12" s="151"/>
      <c r="I12" s="151"/>
      <c r="J12" s="138"/>
      <c r="K12" t="str">
        <f>CONCATENATE(X$9,4)</f>
        <v>Josenpark Schonach4</v>
      </c>
      <c r="L12" s="151"/>
      <c r="M12" s="151"/>
      <c r="N12" s="151"/>
      <c r="O12" s="169"/>
      <c r="P12" s="175"/>
      <c r="R12" s="176"/>
      <c r="S12" s="105" t="str">
        <f t="shared" si="2"/>
        <v/>
      </c>
      <c r="T12" s="105" t="str">
        <f t="shared" si="3"/>
        <v/>
      </c>
      <c r="V12" s="113"/>
      <c r="W12" s="130"/>
      <c r="X12" s="152"/>
      <c r="Y12" s="3" t="str">
        <f t="shared" si="0"/>
        <v/>
      </c>
      <c r="Z12" s="5" t="str">
        <f t="shared" si="1"/>
        <v/>
      </c>
      <c r="AA12" s="156"/>
      <c r="AB12" s="113"/>
      <c r="AC12" s="130"/>
      <c r="AD12" s="3" t="str">
        <f t="shared" si="4"/>
        <v/>
      </c>
      <c r="AE12" s="3" t="str">
        <f t="shared" si="5"/>
        <v/>
      </c>
      <c r="AF12" s="151"/>
      <c r="AG12" s="151"/>
      <c r="AH12" s="151"/>
      <c r="AI12" s="155"/>
      <c r="AJ12" s="160"/>
      <c r="AK12" s="127"/>
      <c r="AL12" s="127"/>
      <c r="AM12" s="127"/>
      <c r="AN12" t="str">
        <f t="shared" si="6"/>
        <v/>
      </c>
      <c r="AO12" t="str">
        <f t="shared" si="7"/>
        <v/>
      </c>
    </row>
    <row r="13" spans="1:41" x14ac:dyDescent="0.3">
      <c r="A13" s="127">
        <f t="shared" ref="A13" si="19">IF(W13=0,"",W13)</f>
        <v>56</v>
      </c>
      <c r="B13" t="str">
        <f>CONCATENATE(D$13,1)</f>
        <v>Couch Potato1</v>
      </c>
      <c r="C13" s="113">
        <f>Anmeldung!G13</f>
        <v>3</v>
      </c>
      <c r="D13" s="130" t="str">
        <f>IF(Anmeldung!H13=0,"",Anmeldung!H13)</f>
        <v>Couch Potato</v>
      </c>
      <c r="E13" s="3" t="str">
        <f>IF(Anmeldung!I13=0,"",Anmeldung!I13)</f>
        <v>Kienzler</v>
      </c>
      <c r="F13" s="3" t="str">
        <f>IF(Anmeldung!J13=0,"",Anmeldung!J13)</f>
        <v>Marco</v>
      </c>
      <c r="G13" s="151">
        <v>5</v>
      </c>
      <c r="H13" s="151">
        <v>8</v>
      </c>
      <c r="I13" s="151">
        <v>7</v>
      </c>
      <c r="J13" s="138">
        <f t="shared" ref="J13" si="20">IF(SUM(G13,H13,I13)=0,"",SUM(G13,H13,I13))</f>
        <v>20</v>
      </c>
      <c r="K13" t="str">
        <f>CONCATENATE(X$13,1)</f>
        <v>Katzensteiger Klarinetten Express1</v>
      </c>
      <c r="L13" s="151">
        <v>8</v>
      </c>
      <c r="M13" s="151">
        <v>8</v>
      </c>
      <c r="N13" s="151">
        <v>9</v>
      </c>
      <c r="O13" s="139">
        <f t="shared" ref="O13" si="21">IF(SUM(L13,M13,N13)=0,"",SUM(L13,M13,N13))</f>
        <v>25</v>
      </c>
      <c r="P13" s="173">
        <f t="shared" ref="P13" si="22">IF(SUM(J13,O13)=0," ",SUM(J13,O13))</f>
        <v>45</v>
      </c>
      <c r="R13" s="176" t="str">
        <f t="shared" ref="R13" si="23">D13</f>
        <v>Couch Potato</v>
      </c>
      <c r="S13" s="105" t="str">
        <f t="shared" si="2"/>
        <v>Kienzler</v>
      </c>
      <c r="T13" s="105" t="str">
        <f t="shared" si="3"/>
        <v>Marco</v>
      </c>
      <c r="V13" s="113">
        <v>3</v>
      </c>
      <c r="W13" s="130">
        <f>IFERROR(LARGE(P$5:P$124,3),"")</f>
        <v>56</v>
      </c>
      <c r="X13" s="152" t="str">
        <f t="shared" ref="X13" si="24">VLOOKUP(W13,P$5:T$124,3,FALSE)</f>
        <v>Katzensteiger Klarinetten Express</v>
      </c>
      <c r="Y13" s="3" t="str">
        <f t="shared" si="0"/>
        <v>Spath</v>
      </c>
      <c r="Z13" s="5" t="str">
        <f t="shared" si="1"/>
        <v>Martina</v>
      </c>
      <c r="AA13" s="156">
        <f t="shared" ref="AA13" si="25">AI13</f>
        <v>56</v>
      </c>
      <c r="AB13" s="113">
        <v>3</v>
      </c>
      <c r="AC13" s="130" t="str">
        <f t="shared" ref="AC13" si="26">X13</f>
        <v>Katzensteiger Klarinetten Express</v>
      </c>
      <c r="AD13" s="3" t="str">
        <f t="shared" si="4"/>
        <v>Spath</v>
      </c>
      <c r="AE13" s="3" t="str">
        <f t="shared" si="5"/>
        <v>Martina</v>
      </c>
      <c r="AF13" s="151"/>
      <c r="AG13" s="151"/>
      <c r="AH13" s="151"/>
      <c r="AI13" s="155">
        <f t="shared" ref="AI13" si="27">SUM(W13,AF13,,AG13,AH13)</f>
        <v>56</v>
      </c>
      <c r="AJ13" s="160">
        <f>LARGE($AI$5:$AI$24,ROW(AJ3))</f>
        <v>56</v>
      </c>
      <c r="AK13" s="127">
        <v>3</v>
      </c>
      <c r="AL13" s="157">
        <f t="shared" ref="AL13" si="28">AI13</f>
        <v>56</v>
      </c>
      <c r="AM13" s="157" t="str">
        <f t="shared" ref="AM13" si="29">VLOOKUP(AA13,$AA$5:$AE$24,3,FALSE)</f>
        <v>Katzensteiger Klarinetten Express</v>
      </c>
      <c r="AN13" t="str">
        <f t="shared" si="6"/>
        <v>Spath</v>
      </c>
      <c r="AO13" t="str">
        <f t="shared" si="7"/>
        <v>Martina</v>
      </c>
    </row>
    <row r="14" spans="1:41" x14ac:dyDescent="0.3">
      <c r="A14" s="127"/>
      <c r="B14" t="str">
        <f>CONCATENATE(D$13,2)</f>
        <v>Couch Potato2</v>
      </c>
      <c r="C14" s="113"/>
      <c r="D14" s="130"/>
      <c r="E14" s="3" t="str">
        <f>IF(Anmeldung!I14=0,"",Anmeldung!I14)</f>
        <v>Kaltenbach</v>
      </c>
      <c r="F14" s="3" t="str">
        <f>IF(Anmeldung!J14=0,"",Anmeldung!J14)</f>
        <v>Steffen</v>
      </c>
      <c r="G14" s="151"/>
      <c r="H14" s="151"/>
      <c r="I14" s="151"/>
      <c r="J14" s="138"/>
      <c r="K14" t="str">
        <f>CONCATENATE(X$13,2)</f>
        <v>Katzensteiger Klarinetten Express2</v>
      </c>
      <c r="L14" s="151"/>
      <c r="M14" s="151"/>
      <c r="N14" s="151"/>
      <c r="O14" s="168"/>
      <c r="P14" s="174"/>
      <c r="R14" s="176"/>
      <c r="S14" s="105" t="str">
        <f t="shared" si="2"/>
        <v>Kaltenbach</v>
      </c>
      <c r="T14" s="105" t="str">
        <f t="shared" si="3"/>
        <v>Steffen</v>
      </c>
      <c r="V14" s="113"/>
      <c r="W14" s="130"/>
      <c r="X14" s="152"/>
      <c r="Y14" s="3" t="str">
        <f t="shared" si="0"/>
        <v xml:space="preserve">Schwerzinger </v>
      </c>
      <c r="Z14" s="5" t="str">
        <f t="shared" si="1"/>
        <v>Björn</v>
      </c>
      <c r="AA14" s="156"/>
      <c r="AB14" s="113"/>
      <c r="AC14" s="130"/>
      <c r="AD14" s="3" t="str">
        <f t="shared" si="4"/>
        <v xml:space="preserve">Schwerzinger </v>
      </c>
      <c r="AE14" s="3" t="str">
        <f t="shared" si="5"/>
        <v>Björn</v>
      </c>
      <c r="AF14" s="151"/>
      <c r="AG14" s="151"/>
      <c r="AH14" s="151"/>
      <c r="AI14" s="155"/>
      <c r="AJ14" s="160"/>
      <c r="AK14" s="127"/>
      <c r="AL14" s="127"/>
      <c r="AM14" s="127"/>
      <c r="AN14" t="str">
        <f t="shared" si="6"/>
        <v/>
      </c>
      <c r="AO14" t="str">
        <f t="shared" si="7"/>
        <v/>
      </c>
    </row>
    <row r="15" spans="1:41" x14ac:dyDescent="0.3">
      <c r="A15" s="127"/>
      <c r="B15" t="str">
        <f>CONCATENATE(D$13,3)</f>
        <v>Couch Potato3</v>
      </c>
      <c r="C15" s="113"/>
      <c r="D15" s="130"/>
      <c r="E15" s="3" t="str">
        <f>IF(Anmeldung!I15=0,"",Anmeldung!I15)</f>
        <v/>
      </c>
      <c r="F15" s="3" t="str">
        <f>IF(Anmeldung!J15=0,"",Anmeldung!J15)</f>
        <v/>
      </c>
      <c r="G15" s="151"/>
      <c r="H15" s="151"/>
      <c r="I15" s="151"/>
      <c r="J15" s="138"/>
      <c r="K15" t="str">
        <f>CONCATENATE(X$13,3)</f>
        <v>Katzensteiger Klarinetten Express3</v>
      </c>
      <c r="L15" s="151"/>
      <c r="M15" s="151"/>
      <c r="N15" s="151"/>
      <c r="O15" s="168"/>
      <c r="P15" s="174"/>
      <c r="R15" s="176"/>
      <c r="S15" s="105" t="str">
        <f t="shared" si="2"/>
        <v/>
      </c>
      <c r="T15" s="105" t="str">
        <f t="shared" si="3"/>
        <v/>
      </c>
      <c r="V15" s="113"/>
      <c r="W15" s="130"/>
      <c r="X15" s="152"/>
      <c r="Y15" s="3" t="str">
        <f t="shared" si="0"/>
        <v>Schwer</v>
      </c>
      <c r="Z15" s="5" t="str">
        <f t="shared" si="1"/>
        <v>Bianca/ Steffi</v>
      </c>
      <c r="AA15" s="156"/>
      <c r="AB15" s="113"/>
      <c r="AC15" s="130"/>
      <c r="AD15" s="3" t="str">
        <f t="shared" si="4"/>
        <v>Schwer</v>
      </c>
      <c r="AE15" s="3" t="str">
        <f t="shared" si="5"/>
        <v>Bianca/ Steffi</v>
      </c>
      <c r="AF15" s="151"/>
      <c r="AG15" s="151"/>
      <c r="AH15" s="151"/>
      <c r="AI15" s="155"/>
      <c r="AJ15" s="160"/>
      <c r="AK15" s="127"/>
      <c r="AL15" s="127"/>
      <c r="AM15" s="127"/>
      <c r="AN15" t="str">
        <f t="shared" si="6"/>
        <v/>
      </c>
      <c r="AO15" t="str">
        <f t="shared" si="7"/>
        <v/>
      </c>
    </row>
    <row r="16" spans="1:41" x14ac:dyDescent="0.3">
      <c r="A16" s="127"/>
      <c r="B16" t="str">
        <f>CONCATENATE(D$13,4)</f>
        <v>Couch Potato4</v>
      </c>
      <c r="C16" s="113"/>
      <c r="D16" s="130"/>
      <c r="E16" s="3" t="str">
        <f>IF(Anmeldung!I16=0,"",Anmeldung!I16)</f>
        <v/>
      </c>
      <c r="F16" s="3" t="str">
        <f>IF(Anmeldung!J16=0,"",Anmeldung!J16)</f>
        <v/>
      </c>
      <c r="G16" s="151"/>
      <c r="H16" s="151"/>
      <c r="I16" s="151"/>
      <c r="J16" s="138"/>
      <c r="K16" t="str">
        <f>CONCATENATE(X$13,4)</f>
        <v>Katzensteiger Klarinetten Express4</v>
      </c>
      <c r="L16" s="151"/>
      <c r="M16" s="151"/>
      <c r="N16" s="151"/>
      <c r="O16" s="169"/>
      <c r="P16" s="175"/>
      <c r="R16" s="176"/>
      <c r="S16" s="105" t="str">
        <f t="shared" si="2"/>
        <v/>
      </c>
      <c r="T16" s="105" t="str">
        <f t="shared" si="3"/>
        <v/>
      </c>
      <c r="V16" s="113"/>
      <c r="W16" s="130"/>
      <c r="X16" s="152"/>
      <c r="Y16" s="3" t="str">
        <f t="shared" si="0"/>
        <v>Tolksdorf</v>
      </c>
      <c r="Z16" s="5" t="str">
        <f t="shared" si="1"/>
        <v>Jenny</v>
      </c>
      <c r="AA16" s="156"/>
      <c r="AB16" s="113"/>
      <c r="AC16" s="130"/>
      <c r="AD16" s="3" t="str">
        <f t="shared" si="4"/>
        <v>Tolksdorf</v>
      </c>
      <c r="AE16" s="3" t="str">
        <f t="shared" si="5"/>
        <v>Jenny</v>
      </c>
      <c r="AF16" s="151"/>
      <c r="AG16" s="151"/>
      <c r="AH16" s="151"/>
      <c r="AI16" s="155"/>
      <c r="AJ16" s="160"/>
      <c r="AK16" s="127"/>
      <c r="AL16" s="127"/>
      <c r="AM16" s="127"/>
      <c r="AN16" t="str">
        <f t="shared" si="6"/>
        <v/>
      </c>
      <c r="AO16" t="str">
        <f t="shared" si="7"/>
        <v/>
      </c>
    </row>
    <row r="17" spans="1:41" x14ac:dyDescent="0.3">
      <c r="A17" s="127">
        <f t="shared" ref="A17" si="30">IF(W17=0,"",W17)</f>
        <v>50</v>
      </c>
      <c r="B17" t="str">
        <f>CONCATENATE(D$17,1)</f>
        <v>Project-T1</v>
      </c>
      <c r="C17" s="113">
        <f>Anmeldung!G17</f>
        <v>4</v>
      </c>
      <c r="D17" s="130" t="str">
        <f>IF(Anmeldung!H17=0,"",Anmeldung!H17)</f>
        <v>Project-T</v>
      </c>
      <c r="E17" s="3" t="str">
        <f>IF(Anmeldung!I17=0,"",Anmeldung!I17)</f>
        <v>Fehrenbach</v>
      </c>
      <c r="F17" s="3" t="str">
        <f>IF(Anmeldung!J17=0,"",Anmeldung!J17)</f>
        <v>Matthias</v>
      </c>
      <c r="G17" s="151">
        <v>10</v>
      </c>
      <c r="H17" s="151">
        <v>10</v>
      </c>
      <c r="I17" s="151">
        <v>10</v>
      </c>
      <c r="J17" s="138">
        <f t="shared" ref="J17" si="31">IF(SUM(G17,H17,I17)=0,"",SUM(G17,H17,I17))</f>
        <v>30</v>
      </c>
      <c r="K17" t="str">
        <f>CONCATENATE(X$17,1)</f>
        <v>Cowgirls us'm Schwarzwald1</v>
      </c>
      <c r="L17" s="151">
        <v>10</v>
      </c>
      <c r="M17" s="151">
        <v>10</v>
      </c>
      <c r="N17" s="151">
        <v>10</v>
      </c>
      <c r="O17" s="139">
        <f t="shared" ref="O17" si="32">IF(SUM(L17,M17,N17)=0,"",SUM(L17,M17,N17))</f>
        <v>30</v>
      </c>
      <c r="P17" s="173">
        <f t="shared" ref="P17" si="33">IF(SUM(J17,O17)=0," ",SUM(J17,O17))</f>
        <v>60</v>
      </c>
      <c r="R17" s="176" t="str">
        <f t="shared" ref="R17" si="34">D17</f>
        <v>Project-T</v>
      </c>
      <c r="S17" s="105" t="str">
        <f t="shared" si="2"/>
        <v>Fehrenbach</v>
      </c>
      <c r="T17" s="105" t="str">
        <f t="shared" si="3"/>
        <v>Matthias</v>
      </c>
      <c r="V17" s="113">
        <v>4</v>
      </c>
      <c r="W17" s="153">
        <f>IFERROR(LARGE(P$5:P$124,4),"")</f>
        <v>50</v>
      </c>
      <c r="X17" s="152" t="str">
        <f t="shared" ref="X17" si="35">VLOOKUP(W17,P$5:T$124,3,FALSE)</f>
        <v>Cowgirls us'm Schwarzwald</v>
      </c>
      <c r="Y17" s="3" t="str">
        <f t="shared" si="0"/>
        <v>Kaltenbach</v>
      </c>
      <c r="Z17" s="5" t="str">
        <f t="shared" si="1"/>
        <v>Lena</v>
      </c>
      <c r="AA17" s="156">
        <f t="shared" ref="AA17" si="36">AI17</f>
        <v>50</v>
      </c>
      <c r="AB17" s="113">
        <v>4</v>
      </c>
      <c r="AC17" s="130" t="str">
        <f t="shared" ref="AC17" si="37">X17</f>
        <v>Cowgirls us'm Schwarzwald</v>
      </c>
      <c r="AD17" s="3" t="str">
        <f t="shared" si="4"/>
        <v>Kaltenbach</v>
      </c>
      <c r="AE17" s="3" t="str">
        <f t="shared" si="5"/>
        <v>Lena</v>
      </c>
      <c r="AF17" s="151"/>
      <c r="AG17" s="151"/>
      <c r="AH17" s="151"/>
      <c r="AI17" s="155">
        <f t="shared" ref="AI17" si="38">SUM(W17,AF17,,AG17,AH17)</f>
        <v>50</v>
      </c>
      <c r="AJ17" s="160">
        <f>LARGE($AI$5:$AI$24,ROW(AJ4))</f>
        <v>50</v>
      </c>
      <c r="AK17" s="127">
        <v>4</v>
      </c>
      <c r="AL17" s="157">
        <f t="shared" ref="AL17" si="39">AI17</f>
        <v>50</v>
      </c>
      <c r="AM17" s="157" t="str">
        <f t="shared" ref="AM17" si="40">VLOOKUP(AA17,$AA$5:$AE$24,3,FALSE)</f>
        <v>Cowgirls us'm Schwarzwald</v>
      </c>
      <c r="AN17" t="str">
        <f t="shared" si="6"/>
        <v>Kaltenbach</v>
      </c>
      <c r="AO17" t="str">
        <f t="shared" si="7"/>
        <v>Lena</v>
      </c>
    </row>
    <row r="18" spans="1:41" x14ac:dyDescent="0.3">
      <c r="A18" s="127"/>
      <c r="B18" t="str">
        <f>CONCATENATE(D$17,2)</f>
        <v>Project-T2</v>
      </c>
      <c r="C18" s="113"/>
      <c r="D18" s="130"/>
      <c r="E18" s="3" t="str">
        <f>IF(Anmeldung!I18=0,"",Anmeldung!I18)</f>
        <v>Fehrenbach</v>
      </c>
      <c r="F18" s="3" t="str">
        <f>IF(Anmeldung!J18=0,"",Anmeldung!J18)</f>
        <v>Manuel</v>
      </c>
      <c r="G18" s="151"/>
      <c r="H18" s="151"/>
      <c r="I18" s="151"/>
      <c r="J18" s="138"/>
      <c r="K18" t="str">
        <f>CONCATENATE(X$17,2)</f>
        <v>Cowgirls us'm Schwarzwald2</v>
      </c>
      <c r="L18" s="151"/>
      <c r="M18" s="151"/>
      <c r="N18" s="151"/>
      <c r="O18" s="168"/>
      <c r="P18" s="174"/>
      <c r="R18" s="176"/>
      <c r="S18" s="105" t="str">
        <f t="shared" si="2"/>
        <v>Fehrenbach</v>
      </c>
      <c r="T18" s="105" t="str">
        <f t="shared" si="3"/>
        <v>Manuel</v>
      </c>
      <c r="V18" s="113"/>
      <c r="W18" s="153"/>
      <c r="X18" s="152"/>
      <c r="Y18" s="3" t="str">
        <f t="shared" si="0"/>
        <v>Schmid</v>
      </c>
      <c r="Z18" s="5" t="str">
        <f t="shared" si="1"/>
        <v>Michaela</v>
      </c>
      <c r="AA18" s="156"/>
      <c r="AB18" s="113"/>
      <c r="AC18" s="130"/>
      <c r="AD18" s="3" t="str">
        <f t="shared" si="4"/>
        <v>Schmid</v>
      </c>
      <c r="AE18" s="3" t="str">
        <f t="shared" si="5"/>
        <v>Michaela</v>
      </c>
      <c r="AF18" s="151"/>
      <c r="AG18" s="151"/>
      <c r="AH18" s="151"/>
      <c r="AI18" s="155"/>
      <c r="AJ18" s="160"/>
      <c r="AK18" s="127"/>
      <c r="AL18" s="127"/>
      <c r="AM18" s="127"/>
      <c r="AN18" t="str">
        <f t="shared" si="6"/>
        <v/>
      </c>
      <c r="AO18" t="str">
        <f t="shared" si="7"/>
        <v/>
      </c>
    </row>
    <row r="19" spans="1:41" x14ac:dyDescent="0.3">
      <c r="A19" s="127"/>
      <c r="B19" t="str">
        <f>CONCATENATE(D$17,3)</f>
        <v>Project-T3</v>
      </c>
      <c r="C19" s="113"/>
      <c r="D19" s="130"/>
      <c r="E19" s="3" t="str">
        <f>IF(Anmeldung!I19=0,"",Anmeldung!I19)</f>
        <v>Kern</v>
      </c>
      <c r="F19" s="3" t="str">
        <f>IF(Anmeldung!J19=0,"",Anmeldung!J19)</f>
        <v>Patrick</v>
      </c>
      <c r="G19" s="151"/>
      <c r="H19" s="151"/>
      <c r="I19" s="151"/>
      <c r="J19" s="138"/>
      <c r="K19" t="str">
        <f>CONCATENATE(X$17,3)</f>
        <v>Cowgirls us'm Schwarzwald3</v>
      </c>
      <c r="L19" s="151"/>
      <c r="M19" s="151"/>
      <c r="N19" s="151"/>
      <c r="O19" s="168"/>
      <c r="P19" s="174"/>
      <c r="R19" s="176"/>
      <c r="S19" s="105" t="str">
        <f t="shared" si="2"/>
        <v>Kern</v>
      </c>
      <c r="T19" s="105" t="str">
        <f t="shared" si="3"/>
        <v>Patrick</v>
      </c>
      <c r="V19" s="113"/>
      <c r="W19" s="153"/>
      <c r="X19" s="152"/>
      <c r="Y19" s="3" t="str">
        <f t="shared" si="0"/>
        <v/>
      </c>
      <c r="Z19" s="5" t="str">
        <f t="shared" si="1"/>
        <v/>
      </c>
      <c r="AA19" s="156"/>
      <c r="AB19" s="113"/>
      <c r="AC19" s="130"/>
      <c r="AD19" s="3" t="str">
        <f t="shared" si="4"/>
        <v/>
      </c>
      <c r="AE19" s="3" t="str">
        <f t="shared" si="5"/>
        <v/>
      </c>
      <c r="AF19" s="151"/>
      <c r="AG19" s="151"/>
      <c r="AH19" s="151"/>
      <c r="AI19" s="155"/>
      <c r="AJ19" s="160"/>
      <c r="AK19" s="127"/>
      <c r="AL19" s="127"/>
      <c r="AM19" s="127"/>
      <c r="AN19" t="str">
        <f t="shared" si="6"/>
        <v/>
      </c>
      <c r="AO19" t="str">
        <f t="shared" si="7"/>
        <v/>
      </c>
    </row>
    <row r="20" spans="1:41" x14ac:dyDescent="0.3">
      <c r="A20" s="127"/>
      <c r="B20" t="str">
        <f>CONCATENATE(D$17,4)</f>
        <v>Project-T4</v>
      </c>
      <c r="C20" s="113"/>
      <c r="D20" s="130"/>
      <c r="E20" s="3" t="str">
        <f>IF(Anmeldung!I20=0,"",Anmeldung!I20)</f>
        <v/>
      </c>
      <c r="F20" s="3" t="str">
        <f>IF(Anmeldung!J20=0,"",Anmeldung!J20)</f>
        <v/>
      </c>
      <c r="G20" s="151"/>
      <c r="H20" s="151"/>
      <c r="I20" s="151"/>
      <c r="J20" s="138"/>
      <c r="K20" t="str">
        <f>CONCATENATE(X$17,4)</f>
        <v>Cowgirls us'm Schwarzwald4</v>
      </c>
      <c r="L20" s="151"/>
      <c r="M20" s="151"/>
      <c r="N20" s="151"/>
      <c r="O20" s="169"/>
      <c r="P20" s="175"/>
      <c r="R20" s="176"/>
      <c r="S20" s="105" t="str">
        <f t="shared" si="2"/>
        <v/>
      </c>
      <c r="T20" s="105" t="str">
        <f t="shared" si="3"/>
        <v/>
      </c>
      <c r="V20" s="113"/>
      <c r="W20" s="153"/>
      <c r="X20" s="152"/>
      <c r="Y20" s="3" t="str">
        <f t="shared" si="0"/>
        <v/>
      </c>
      <c r="Z20" s="5" t="str">
        <f t="shared" si="1"/>
        <v/>
      </c>
      <c r="AA20" s="156"/>
      <c r="AB20" s="113"/>
      <c r="AC20" s="130"/>
      <c r="AD20" s="3" t="str">
        <f t="shared" si="4"/>
        <v/>
      </c>
      <c r="AE20" s="3" t="str">
        <f t="shared" si="5"/>
        <v/>
      </c>
      <c r="AF20" s="151"/>
      <c r="AG20" s="151"/>
      <c r="AH20" s="151"/>
      <c r="AI20" s="155"/>
      <c r="AJ20" s="160"/>
      <c r="AK20" s="127"/>
      <c r="AL20" s="127"/>
      <c r="AM20" s="127"/>
      <c r="AN20" t="str">
        <f t="shared" si="6"/>
        <v/>
      </c>
      <c r="AO20" t="str">
        <f t="shared" si="7"/>
        <v/>
      </c>
    </row>
    <row r="21" spans="1:41" x14ac:dyDescent="0.3">
      <c r="A21" s="127">
        <f t="shared" ref="A21" si="41">IF(W21=0,"",W21)</f>
        <v>45.2</v>
      </c>
      <c r="B21" t="str">
        <f>CONCATENATE(D$21,1)</f>
        <v>Waldpeter1</v>
      </c>
      <c r="C21" s="113">
        <f>Anmeldung!G21</f>
        <v>5</v>
      </c>
      <c r="D21" s="130" t="str">
        <f>IF(Anmeldung!H21=0,"",Anmeldung!H21)</f>
        <v>Waldpeter</v>
      </c>
      <c r="E21" s="3" t="str">
        <f>IF(Anmeldung!I21=0,"",Anmeldung!I21)</f>
        <v>Bitsch</v>
      </c>
      <c r="F21" s="3" t="str">
        <f>IF(Anmeldung!J21=0,"",Anmeldung!J21)</f>
        <v>Robin</v>
      </c>
      <c r="G21" s="151">
        <v>5</v>
      </c>
      <c r="H21" s="151">
        <v>5</v>
      </c>
      <c r="I21" s="151">
        <v>4</v>
      </c>
      <c r="J21" s="138">
        <f t="shared" ref="J21" si="42">IF(SUM(G21,H21,I21)=0,"",SUM(G21,H21,I21))</f>
        <v>14</v>
      </c>
      <c r="K21" t="str">
        <f>CONCATENATE(X$21,1)</f>
        <v>Die Überflieger auf Ihrem neuen Teppich1</v>
      </c>
      <c r="L21" s="151">
        <v>9</v>
      </c>
      <c r="M21" s="151">
        <v>8</v>
      </c>
      <c r="N21" s="151">
        <v>7.1</v>
      </c>
      <c r="O21" s="139">
        <f t="shared" ref="O21" si="43">IF(SUM(L21,M21,N21)=0,"",SUM(L21,M21,N21))</f>
        <v>24.1</v>
      </c>
      <c r="P21" s="173">
        <f t="shared" ref="P21" si="44">IF(SUM(J21,O21)=0," ",SUM(J21,O21))</f>
        <v>38.1</v>
      </c>
      <c r="R21" s="176" t="str">
        <f t="shared" ref="R21" si="45">D21</f>
        <v>Waldpeter</v>
      </c>
      <c r="S21" s="105" t="str">
        <f t="shared" si="2"/>
        <v>Bitsch</v>
      </c>
      <c r="T21" s="105" t="str">
        <f t="shared" si="3"/>
        <v>Robin</v>
      </c>
      <c r="V21" s="113">
        <v>5</v>
      </c>
      <c r="W21" s="153">
        <f>IFERROR(LARGE(P$5:P$124,5),"")</f>
        <v>45.2</v>
      </c>
      <c r="X21" s="152" t="str">
        <f t="shared" ref="X21" si="46">VLOOKUP(W21,P$5:T$124,3,FALSE)</f>
        <v>Die Überflieger auf Ihrem neuen Teppich</v>
      </c>
      <c r="Y21" s="3" t="str">
        <f t="shared" si="0"/>
        <v>Spath</v>
      </c>
      <c r="Z21" s="5" t="str">
        <f t="shared" si="1"/>
        <v>Heiko</v>
      </c>
      <c r="AA21" s="156">
        <f t="shared" ref="AA21" si="47">AI21</f>
        <v>45.2</v>
      </c>
      <c r="AB21" s="113">
        <v>5</v>
      </c>
      <c r="AC21" s="130" t="str">
        <f t="shared" ref="AC21" si="48">X21</f>
        <v>Die Überflieger auf Ihrem neuen Teppich</v>
      </c>
      <c r="AD21" s="3" t="str">
        <f t="shared" si="4"/>
        <v>Spath</v>
      </c>
      <c r="AE21" s="3" t="str">
        <f t="shared" si="5"/>
        <v>Heiko</v>
      </c>
      <c r="AF21" s="151"/>
      <c r="AG21" s="151"/>
      <c r="AH21" s="151"/>
      <c r="AI21" s="155">
        <f t="shared" ref="AI21" si="49">SUM(W21,AF21,,AG21,AH21)</f>
        <v>45.2</v>
      </c>
      <c r="AJ21" s="160">
        <f>LARGE($AI$5:$AI$24,ROW(AJ5))</f>
        <v>45.2</v>
      </c>
      <c r="AK21" s="127">
        <v>5</v>
      </c>
      <c r="AL21" s="157">
        <f t="shared" ref="AL21" si="50">AI21</f>
        <v>45.2</v>
      </c>
      <c r="AM21" s="157" t="str">
        <f t="shared" ref="AM21" si="51">VLOOKUP(AA21,$AA$5:$AE$24,3,FALSE)</f>
        <v>Die Überflieger auf Ihrem neuen Teppich</v>
      </c>
      <c r="AN21" t="str">
        <f t="shared" si="6"/>
        <v>Spath</v>
      </c>
      <c r="AO21" t="str">
        <f t="shared" si="7"/>
        <v>Heiko</v>
      </c>
    </row>
    <row r="22" spans="1:41" x14ac:dyDescent="0.3">
      <c r="A22" s="127"/>
      <c r="B22" t="str">
        <f>CONCATENATE(D$21,2)</f>
        <v>Waldpeter2</v>
      </c>
      <c r="C22" s="113"/>
      <c r="D22" s="130"/>
      <c r="E22" s="3" t="str">
        <f>IF(Anmeldung!I22=0,"",Anmeldung!I22)</f>
        <v/>
      </c>
      <c r="F22" s="3" t="str">
        <f>IF(Anmeldung!J22=0,"",Anmeldung!J22)</f>
        <v/>
      </c>
      <c r="G22" s="151"/>
      <c r="H22" s="151"/>
      <c r="I22" s="151"/>
      <c r="J22" s="138"/>
      <c r="K22" t="str">
        <f>CONCATENATE(X$21,2)</f>
        <v>Die Überflieger auf Ihrem neuen Teppich2</v>
      </c>
      <c r="L22" s="151"/>
      <c r="M22" s="151"/>
      <c r="N22" s="151"/>
      <c r="O22" s="168"/>
      <c r="P22" s="174"/>
      <c r="R22" s="176"/>
      <c r="S22" s="105" t="str">
        <f t="shared" si="2"/>
        <v/>
      </c>
      <c r="T22" s="105" t="str">
        <f t="shared" si="3"/>
        <v/>
      </c>
      <c r="V22" s="113"/>
      <c r="W22" s="153"/>
      <c r="X22" s="152"/>
      <c r="Y22" s="3" t="str">
        <f t="shared" si="0"/>
        <v>Fehrenbach</v>
      </c>
      <c r="Z22" s="5" t="str">
        <f t="shared" si="1"/>
        <v>Pascal</v>
      </c>
      <c r="AA22" s="156"/>
      <c r="AB22" s="113"/>
      <c r="AC22" s="130"/>
      <c r="AD22" s="3" t="str">
        <f t="shared" si="4"/>
        <v>Fehrenbach</v>
      </c>
      <c r="AE22" s="3" t="str">
        <f t="shared" si="5"/>
        <v>Pascal</v>
      </c>
      <c r="AF22" s="151"/>
      <c r="AG22" s="151"/>
      <c r="AH22" s="151"/>
      <c r="AI22" s="155"/>
      <c r="AJ22" s="160"/>
      <c r="AK22" s="127"/>
      <c r="AL22" s="127"/>
      <c r="AM22" s="127"/>
      <c r="AN22" t="str">
        <f t="shared" si="6"/>
        <v/>
      </c>
      <c r="AO22" t="str">
        <f t="shared" si="7"/>
        <v/>
      </c>
    </row>
    <row r="23" spans="1:41" x14ac:dyDescent="0.3">
      <c r="A23" s="127"/>
      <c r="B23" t="str">
        <f>CONCATENATE(D$21,3)</f>
        <v>Waldpeter3</v>
      </c>
      <c r="C23" s="113"/>
      <c r="D23" s="130"/>
      <c r="E23" s="3" t="str">
        <f>IF(Anmeldung!I23=0,"",Anmeldung!I23)</f>
        <v/>
      </c>
      <c r="F23" s="3" t="str">
        <f>IF(Anmeldung!J23=0,"",Anmeldung!J23)</f>
        <v/>
      </c>
      <c r="G23" s="151"/>
      <c r="H23" s="151"/>
      <c r="I23" s="151"/>
      <c r="J23" s="138"/>
      <c r="K23" t="str">
        <f>CONCATENATE(X$21,3)</f>
        <v>Die Überflieger auf Ihrem neuen Teppich3</v>
      </c>
      <c r="L23" s="151"/>
      <c r="M23" s="151"/>
      <c r="N23" s="151"/>
      <c r="O23" s="168"/>
      <c r="P23" s="174"/>
      <c r="R23" s="176"/>
      <c r="S23" s="105" t="str">
        <f t="shared" si="2"/>
        <v/>
      </c>
      <c r="T23" s="105" t="str">
        <f t="shared" si="3"/>
        <v/>
      </c>
      <c r="V23" s="113"/>
      <c r="W23" s="153"/>
      <c r="X23" s="152"/>
      <c r="Y23" s="3" t="str">
        <f t="shared" si="0"/>
        <v>Krüger</v>
      </c>
      <c r="Z23" s="5" t="str">
        <f t="shared" si="1"/>
        <v>Manuel</v>
      </c>
      <c r="AA23" s="156"/>
      <c r="AB23" s="113"/>
      <c r="AC23" s="130"/>
      <c r="AD23" s="3" t="str">
        <f t="shared" si="4"/>
        <v>Krüger</v>
      </c>
      <c r="AE23" s="3" t="str">
        <f t="shared" si="5"/>
        <v>Manuel</v>
      </c>
      <c r="AF23" s="151"/>
      <c r="AG23" s="151"/>
      <c r="AH23" s="151"/>
      <c r="AI23" s="155"/>
      <c r="AJ23" s="160"/>
      <c r="AK23" s="127"/>
      <c r="AL23" s="127"/>
      <c r="AM23" s="127"/>
      <c r="AN23" t="str">
        <f t="shared" si="6"/>
        <v/>
      </c>
      <c r="AO23" t="str">
        <f t="shared" si="7"/>
        <v/>
      </c>
    </row>
    <row r="24" spans="1:41" x14ac:dyDescent="0.3">
      <c r="A24" s="127"/>
      <c r="B24" t="str">
        <f>CONCATENATE(D$21,4)</f>
        <v>Waldpeter4</v>
      </c>
      <c r="C24" s="113"/>
      <c r="D24" s="130"/>
      <c r="E24" s="3" t="str">
        <f>IF(Anmeldung!I24=0,"",Anmeldung!I24)</f>
        <v/>
      </c>
      <c r="F24" s="3" t="str">
        <f>IF(Anmeldung!J24=0,"",Anmeldung!J24)</f>
        <v/>
      </c>
      <c r="G24" s="151"/>
      <c r="H24" s="151"/>
      <c r="I24" s="151"/>
      <c r="J24" s="138"/>
      <c r="K24" t="str">
        <f>CONCATENATE(X$21,4)</f>
        <v>Die Überflieger auf Ihrem neuen Teppich4</v>
      </c>
      <c r="L24" s="151"/>
      <c r="M24" s="151"/>
      <c r="N24" s="151"/>
      <c r="O24" s="169"/>
      <c r="P24" s="175"/>
      <c r="R24" s="176"/>
      <c r="S24" s="105" t="str">
        <f t="shared" si="2"/>
        <v/>
      </c>
      <c r="T24" s="105" t="str">
        <f t="shared" si="3"/>
        <v/>
      </c>
      <c r="V24" s="113"/>
      <c r="W24" s="153"/>
      <c r="X24" s="152"/>
      <c r="Y24" s="3" t="str">
        <f t="shared" si="0"/>
        <v>Duffner</v>
      </c>
      <c r="Z24" s="5" t="str">
        <f t="shared" si="1"/>
        <v>Christian</v>
      </c>
      <c r="AA24" s="156"/>
      <c r="AB24" s="113"/>
      <c r="AC24" s="130"/>
      <c r="AD24" s="3" t="str">
        <f t="shared" si="4"/>
        <v>Duffner</v>
      </c>
      <c r="AE24" s="3" t="str">
        <f t="shared" si="5"/>
        <v>Christian</v>
      </c>
      <c r="AF24" s="151"/>
      <c r="AG24" s="151"/>
      <c r="AH24" s="151"/>
      <c r="AI24" s="155"/>
      <c r="AJ24" s="160"/>
      <c r="AK24" s="127"/>
      <c r="AL24" s="127"/>
      <c r="AM24" s="127"/>
      <c r="AN24" t="str">
        <f t="shared" si="6"/>
        <v/>
      </c>
      <c r="AO24" t="str">
        <f t="shared" si="7"/>
        <v/>
      </c>
    </row>
    <row r="25" spans="1:41" x14ac:dyDescent="0.3">
      <c r="A25" s="127">
        <f t="shared" ref="A25" si="52">IF(W25=0,"",W25)</f>
        <v>45.1</v>
      </c>
      <c r="B25" t="str">
        <f>CONCATENATE(D$25,1)</f>
        <v>VSR-Racingteam1</v>
      </c>
      <c r="C25" s="113">
        <f>Anmeldung!G25</f>
        <v>6</v>
      </c>
      <c r="D25" s="130" t="str">
        <f>IF(Anmeldung!H25=0,"",Anmeldung!H25)</f>
        <v>VSR-Racingteam</v>
      </c>
      <c r="E25" s="3" t="str">
        <f>IF(Anmeldung!I25=0,"",Anmeldung!I25)</f>
        <v>Finkbeiner</v>
      </c>
      <c r="F25" s="3" t="str">
        <f>IF(Anmeldung!J25=0,"",Anmeldung!J25)</f>
        <v>Max</v>
      </c>
      <c r="G25" s="151">
        <v>5</v>
      </c>
      <c r="H25" s="151">
        <v>6</v>
      </c>
      <c r="I25" s="151">
        <v>6</v>
      </c>
      <c r="J25" s="138">
        <f t="shared" ref="J25" si="53">IF(SUM(G25,H25,I25)=0,"",SUM(G25,H25,I25))</f>
        <v>17</v>
      </c>
      <c r="K25" t="str">
        <f>CONCATENATE(X$25,1)</f>
        <v>Schwarzwaldexpress1</v>
      </c>
      <c r="L25" s="151">
        <v>7</v>
      </c>
      <c r="M25" s="151">
        <v>7</v>
      </c>
      <c r="N25" s="151">
        <v>7</v>
      </c>
      <c r="O25" s="139">
        <f t="shared" ref="O25" si="54">IF(SUM(L25,M25,N25)=0,"",SUM(L25,M25,N25))</f>
        <v>21</v>
      </c>
      <c r="P25" s="173">
        <f t="shared" ref="P25" si="55">IF(SUM(J25,O25)=0," ",SUM(J25,O25))</f>
        <v>38</v>
      </c>
      <c r="R25" s="176" t="str">
        <f t="shared" ref="R25" si="56">D25</f>
        <v>VSR-Racingteam</v>
      </c>
      <c r="S25" s="105" t="str">
        <f t="shared" si="2"/>
        <v>Finkbeiner</v>
      </c>
      <c r="T25" s="105" t="str">
        <f t="shared" si="3"/>
        <v>Max</v>
      </c>
      <c r="V25" s="132">
        <v>5</v>
      </c>
      <c r="W25" s="154">
        <f>IFERROR(LARGE(P$5:P$124,ROW(H6)),"")</f>
        <v>45.1</v>
      </c>
      <c r="X25" s="152" t="str">
        <f t="shared" ref="X25" si="57">VLOOKUP(W25,P$5:T$124,3,FALSE)</f>
        <v>Schwarzwaldexpress</v>
      </c>
      <c r="Y25" s="60" t="str">
        <f t="shared" si="0"/>
        <v>Schilli</v>
      </c>
      <c r="Z25" s="87" t="str">
        <f t="shared" si="1"/>
        <v>Felix</v>
      </c>
      <c r="AB25" s="113"/>
      <c r="AC25" s="130"/>
      <c r="AD25" s="3"/>
      <c r="AE25" s="3"/>
      <c r="AF25" s="151"/>
      <c r="AG25" s="151"/>
      <c r="AH25" s="151"/>
      <c r="AI25" s="155"/>
    </row>
    <row r="26" spans="1:41" x14ac:dyDescent="0.3">
      <c r="A26" s="127"/>
      <c r="B26" t="str">
        <f>CONCATENATE(D$25,2)</f>
        <v>VSR-Racingteam2</v>
      </c>
      <c r="C26" s="113"/>
      <c r="D26" s="130"/>
      <c r="E26" s="3" t="str">
        <f>IF(Anmeldung!I26=0,"",Anmeldung!I26)</f>
        <v>Holzmann</v>
      </c>
      <c r="F26" s="3" t="str">
        <f>IF(Anmeldung!J26=0,"",Anmeldung!J26)</f>
        <v>Jan</v>
      </c>
      <c r="G26" s="151"/>
      <c r="H26" s="151"/>
      <c r="I26" s="151"/>
      <c r="J26" s="138"/>
      <c r="K26" t="str">
        <f>CONCATENATE(X$25,2)</f>
        <v>Schwarzwaldexpress2</v>
      </c>
      <c r="L26" s="151"/>
      <c r="M26" s="151"/>
      <c r="N26" s="151"/>
      <c r="O26" s="168"/>
      <c r="P26" s="174"/>
      <c r="R26" s="176"/>
      <c r="S26" s="105" t="str">
        <f t="shared" si="2"/>
        <v>Holzmann</v>
      </c>
      <c r="T26" s="105" t="str">
        <f t="shared" si="3"/>
        <v>Jan</v>
      </c>
      <c r="V26" s="132"/>
      <c r="W26" s="154"/>
      <c r="X26" s="152"/>
      <c r="Y26" s="60" t="str">
        <f t="shared" si="0"/>
        <v>Kaltenbach</v>
      </c>
      <c r="Z26" s="87" t="str">
        <f t="shared" si="1"/>
        <v>Matthias</v>
      </c>
      <c r="AB26" s="113"/>
      <c r="AC26" s="130"/>
      <c r="AD26" s="3"/>
      <c r="AE26" s="3"/>
      <c r="AF26" s="151"/>
      <c r="AG26" s="151"/>
      <c r="AH26" s="151"/>
      <c r="AI26" s="155"/>
    </row>
    <row r="27" spans="1:41" x14ac:dyDescent="0.3">
      <c r="A27" s="127"/>
      <c r="B27" t="str">
        <f>CONCATENATE(D$25,3)</f>
        <v>VSR-Racingteam3</v>
      </c>
      <c r="C27" s="113"/>
      <c r="D27" s="130"/>
      <c r="E27" s="3" t="str">
        <f>IF(Anmeldung!I27=0,"",Anmeldung!I27)</f>
        <v>Zeller</v>
      </c>
      <c r="F27" s="3" t="str">
        <f>IF(Anmeldung!J27=0,"",Anmeldung!J27)</f>
        <v>Finn</v>
      </c>
      <c r="G27" s="151"/>
      <c r="H27" s="151"/>
      <c r="I27" s="151"/>
      <c r="J27" s="138"/>
      <c r="K27" t="str">
        <f>CONCATENATE(X$25,3)</f>
        <v>Schwarzwaldexpress3</v>
      </c>
      <c r="L27" s="151"/>
      <c r="M27" s="151"/>
      <c r="N27" s="151"/>
      <c r="O27" s="168"/>
      <c r="P27" s="174"/>
      <c r="R27" s="176"/>
      <c r="S27" s="105" t="str">
        <f t="shared" si="2"/>
        <v>Zeller</v>
      </c>
      <c r="T27" s="105" t="str">
        <f t="shared" si="3"/>
        <v>Finn</v>
      </c>
      <c r="V27" s="132"/>
      <c r="W27" s="154"/>
      <c r="X27" s="152"/>
      <c r="Y27" s="60" t="str">
        <f t="shared" si="0"/>
        <v>Neumaier</v>
      </c>
      <c r="Z27" s="87" t="str">
        <f t="shared" si="1"/>
        <v>Jan</v>
      </c>
      <c r="AB27" s="113"/>
      <c r="AC27" s="130"/>
      <c r="AD27" s="3"/>
      <c r="AE27" s="3"/>
      <c r="AF27" s="151"/>
      <c r="AG27" s="151"/>
      <c r="AH27" s="151"/>
      <c r="AI27" s="155"/>
    </row>
    <row r="28" spans="1:41" x14ac:dyDescent="0.3">
      <c r="A28" s="127"/>
      <c r="B28" t="str">
        <f>CONCATENATE(D$25,4)</f>
        <v>VSR-Racingteam4</v>
      </c>
      <c r="C28" s="113"/>
      <c r="D28" s="130"/>
      <c r="E28" s="3" t="str">
        <f>IF(Anmeldung!I28=0,"",Anmeldung!I28)</f>
        <v>Herrmann</v>
      </c>
      <c r="F28" s="3" t="str">
        <f>IF(Anmeldung!J28=0,"",Anmeldung!J28)</f>
        <v>Björn</v>
      </c>
      <c r="G28" s="151"/>
      <c r="H28" s="151"/>
      <c r="I28" s="151"/>
      <c r="J28" s="138"/>
      <c r="K28" t="str">
        <f>CONCATENATE(X$25,4)</f>
        <v>Schwarzwaldexpress4</v>
      </c>
      <c r="L28" s="151"/>
      <c r="M28" s="151"/>
      <c r="N28" s="151"/>
      <c r="O28" s="169"/>
      <c r="P28" s="175"/>
      <c r="R28" s="176"/>
      <c r="S28" s="105" t="str">
        <f t="shared" si="2"/>
        <v>Herrmann</v>
      </c>
      <c r="T28" s="105" t="str">
        <f t="shared" si="3"/>
        <v>Björn</v>
      </c>
      <c r="V28" s="132"/>
      <c r="W28" s="154"/>
      <c r="X28" s="152"/>
      <c r="Y28" s="60" t="str">
        <f t="shared" si="0"/>
        <v/>
      </c>
      <c r="Z28" s="87" t="str">
        <f t="shared" si="1"/>
        <v/>
      </c>
      <c r="AB28" s="113"/>
      <c r="AC28" s="130"/>
      <c r="AD28" s="3"/>
      <c r="AE28" s="3"/>
      <c r="AF28" s="151"/>
      <c r="AG28" s="151"/>
      <c r="AH28" s="151"/>
      <c r="AI28" s="155"/>
    </row>
    <row r="29" spans="1:41" x14ac:dyDescent="0.3">
      <c r="A29" s="127">
        <f t="shared" ref="A29" si="58">IF(W29=0,"",W29)</f>
        <v>45</v>
      </c>
      <c r="B29" t="str">
        <f>CONCATENATE(D$29,1)</f>
        <v>Die Überflieger auf Ihrem neuen Teppich1</v>
      </c>
      <c r="C29" s="113">
        <f>Anmeldung!G29</f>
        <v>7</v>
      </c>
      <c r="D29" s="152" t="str">
        <f>IF(Anmeldung!H29=0,"",Anmeldung!H29)</f>
        <v>Die Überflieger auf Ihrem neuen Teppich</v>
      </c>
      <c r="E29" s="3" t="str">
        <f>IF(Anmeldung!I29=0,"",Anmeldung!I29)</f>
        <v>Spath</v>
      </c>
      <c r="F29" s="3" t="str">
        <f>IF(Anmeldung!J29=0,"",Anmeldung!J29)</f>
        <v>Heiko</v>
      </c>
      <c r="G29" s="151">
        <v>8</v>
      </c>
      <c r="H29" s="151">
        <v>7</v>
      </c>
      <c r="I29" s="151">
        <v>7</v>
      </c>
      <c r="J29" s="138">
        <f t="shared" ref="J29" si="59">IF(SUM(G29,H29,I29)=0,"",SUM(G29,H29,I29))</f>
        <v>22</v>
      </c>
      <c r="K29" t="str">
        <f>CONCATENATE(X$29,1)</f>
        <v>Couch Potato1</v>
      </c>
      <c r="L29" s="151">
        <v>8</v>
      </c>
      <c r="M29" s="151">
        <v>7</v>
      </c>
      <c r="N29" s="151">
        <v>8.1999999999999993</v>
      </c>
      <c r="O29" s="139">
        <f t="shared" ref="O29" si="60">IF(SUM(L29,M29,N29)=0,"",SUM(L29,M29,N29))</f>
        <v>23.2</v>
      </c>
      <c r="P29" s="173">
        <f t="shared" ref="P29" si="61">IF(SUM(J29,O29)=0," ",SUM(J29,O29))</f>
        <v>45.2</v>
      </c>
      <c r="R29" s="176" t="str">
        <f t="shared" ref="R29" si="62">D29</f>
        <v>Die Überflieger auf Ihrem neuen Teppich</v>
      </c>
      <c r="S29" s="105" t="str">
        <f t="shared" si="2"/>
        <v>Spath</v>
      </c>
      <c r="T29" s="105" t="str">
        <f t="shared" si="3"/>
        <v>Heiko</v>
      </c>
      <c r="V29" s="132">
        <v>5</v>
      </c>
      <c r="W29" s="154">
        <f>IFERROR(LARGE(P$5:P$124,ROW(H7)),"")</f>
        <v>45</v>
      </c>
      <c r="X29" s="152" t="str">
        <f t="shared" ref="X29" si="63">VLOOKUP(W29,P$5:T$124,3,FALSE)</f>
        <v>Couch Potato</v>
      </c>
      <c r="Y29" s="60" t="str">
        <f t="shared" si="0"/>
        <v>Kienzler</v>
      </c>
      <c r="Z29" s="87" t="str">
        <f t="shared" si="1"/>
        <v>Marco</v>
      </c>
      <c r="AB29" s="113"/>
      <c r="AC29" s="130"/>
      <c r="AD29" s="3"/>
      <c r="AE29" s="3"/>
      <c r="AF29" s="151"/>
      <c r="AG29" s="151"/>
      <c r="AH29" s="151"/>
      <c r="AI29" s="155"/>
    </row>
    <row r="30" spans="1:41" x14ac:dyDescent="0.3">
      <c r="A30" s="127"/>
      <c r="B30" t="str">
        <f>CONCATENATE(D$29,2)</f>
        <v>Die Überflieger auf Ihrem neuen Teppich2</v>
      </c>
      <c r="C30" s="113"/>
      <c r="D30" s="152"/>
      <c r="E30" s="3" t="str">
        <f>IF(Anmeldung!I30=0,"",Anmeldung!I30)</f>
        <v>Fehrenbach</v>
      </c>
      <c r="F30" s="3" t="str">
        <f>IF(Anmeldung!J30=0,"",Anmeldung!J30)</f>
        <v>Pascal</v>
      </c>
      <c r="G30" s="151"/>
      <c r="H30" s="151"/>
      <c r="I30" s="151"/>
      <c r="J30" s="138"/>
      <c r="K30" t="str">
        <f>CONCATENATE(X$29,2)</f>
        <v>Couch Potato2</v>
      </c>
      <c r="L30" s="151"/>
      <c r="M30" s="151"/>
      <c r="N30" s="151"/>
      <c r="O30" s="168"/>
      <c r="P30" s="174"/>
      <c r="R30" s="176"/>
      <c r="S30" s="105" t="str">
        <f t="shared" si="2"/>
        <v>Fehrenbach</v>
      </c>
      <c r="T30" s="105" t="str">
        <f t="shared" si="3"/>
        <v>Pascal</v>
      </c>
      <c r="V30" s="132"/>
      <c r="W30" s="154"/>
      <c r="X30" s="152"/>
      <c r="Y30" s="60" t="str">
        <f t="shared" si="0"/>
        <v>Kaltenbach</v>
      </c>
      <c r="Z30" s="87" t="str">
        <f t="shared" si="1"/>
        <v>Steffen</v>
      </c>
      <c r="AB30" s="113"/>
      <c r="AC30" s="130"/>
      <c r="AD30" s="3"/>
      <c r="AE30" s="3"/>
      <c r="AF30" s="151"/>
      <c r="AG30" s="151"/>
      <c r="AH30" s="151"/>
      <c r="AI30" s="155"/>
    </row>
    <row r="31" spans="1:41" x14ac:dyDescent="0.3">
      <c r="A31" s="127"/>
      <c r="B31" t="str">
        <f>CONCATENATE(D$29,3)</f>
        <v>Die Überflieger auf Ihrem neuen Teppich3</v>
      </c>
      <c r="C31" s="113"/>
      <c r="D31" s="152"/>
      <c r="E31" s="3" t="str">
        <f>IF(Anmeldung!I31=0,"",Anmeldung!I31)</f>
        <v>Krüger</v>
      </c>
      <c r="F31" s="3" t="str">
        <f>IF(Anmeldung!J31=0,"",Anmeldung!J31)</f>
        <v>Manuel</v>
      </c>
      <c r="G31" s="151"/>
      <c r="H31" s="151"/>
      <c r="I31" s="151"/>
      <c r="J31" s="138"/>
      <c r="K31" t="str">
        <f>CONCATENATE(X$29,3)</f>
        <v>Couch Potato3</v>
      </c>
      <c r="L31" s="151"/>
      <c r="M31" s="151"/>
      <c r="N31" s="151"/>
      <c r="O31" s="168"/>
      <c r="P31" s="174"/>
      <c r="R31" s="176"/>
      <c r="S31" s="105" t="str">
        <f t="shared" si="2"/>
        <v>Krüger</v>
      </c>
      <c r="T31" s="105" t="str">
        <f t="shared" si="3"/>
        <v>Manuel</v>
      </c>
      <c r="V31" s="132"/>
      <c r="W31" s="154"/>
      <c r="X31" s="152"/>
      <c r="Y31" s="60" t="str">
        <f t="shared" si="0"/>
        <v/>
      </c>
      <c r="Z31" s="87" t="str">
        <f t="shared" si="1"/>
        <v/>
      </c>
      <c r="AB31" s="113"/>
      <c r="AC31" s="130"/>
      <c r="AD31" s="3"/>
      <c r="AE31" s="3"/>
      <c r="AF31" s="151"/>
      <c r="AG31" s="151"/>
      <c r="AH31" s="151"/>
      <c r="AI31" s="155"/>
    </row>
    <row r="32" spans="1:41" x14ac:dyDescent="0.3">
      <c r="A32" s="127"/>
      <c r="B32" t="str">
        <f>CONCATENATE(D$29,4)</f>
        <v>Die Überflieger auf Ihrem neuen Teppich4</v>
      </c>
      <c r="C32" s="113"/>
      <c r="D32" s="152"/>
      <c r="E32" s="3" t="str">
        <f>IF(Anmeldung!I32=0,"",Anmeldung!I32)</f>
        <v>Duffner</v>
      </c>
      <c r="F32" s="3" t="str">
        <f>IF(Anmeldung!J32=0,"",Anmeldung!J32)</f>
        <v>Christian</v>
      </c>
      <c r="G32" s="151"/>
      <c r="H32" s="151"/>
      <c r="I32" s="151"/>
      <c r="J32" s="138"/>
      <c r="K32" t="str">
        <f>CONCATENATE(X$29,4)</f>
        <v>Couch Potato4</v>
      </c>
      <c r="L32" s="151"/>
      <c r="M32" s="151"/>
      <c r="N32" s="151"/>
      <c r="O32" s="169"/>
      <c r="P32" s="175"/>
      <c r="R32" s="176"/>
      <c r="S32" s="105" t="str">
        <f t="shared" si="2"/>
        <v>Duffner</v>
      </c>
      <c r="T32" s="105" t="str">
        <f t="shared" si="3"/>
        <v>Christian</v>
      </c>
      <c r="V32" s="132"/>
      <c r="W32" s="154"/>
      <c r="X32" s="152"/>
      <c r="Y32" s="60" t="str">
        <f t="shared" si="0"/>
        <v/>
      </c>
      <c r="Z32" s="87" t="str">
        <f t="shared" si="1"/>
        <v/>
      </c>
      <c r="AB32" s="113"/>
      <c r="AC32" s="130"/>
      <c r="AD32" s="3"/>
      <c r="AE32" s="3"/>
      <c r="AF32" s="151"/>
      <c r="AG32" s="151"/>
      <c r="AH32" s="151"/>
      <c r="AI32" s="155"/>
    </row>
    <row r="33" spans="1:35" x14ac:dyDescent="0.3">
      <c r="A33" s="127">
        <f t="shared" ref="A33" si="64">IF(W33=0,"",W33)</f>
        <v>43</v>
      </c>
      <c r="B33" t="str">
        <f>CONCATENATE(D$33,1)</f>
        <v>Cowgirls us'm Schwarzwald1</v>
      </c>
      <c r="C33" s="113">
        <f>Anmeldung!G33</f>
        <v>8</v>
      </c>
      <c r="D33" s="152" t="str">
        <f>IF(Anmeldung!H33=0,"",Anmeldung!H33)</f>
        <v>Cowgirls us'm Schwarzwald</v>
      </c>
      <c r="E33" s="3" t="str">
        <f>IF(Anmeldung!I33=0,"",Anmeldung!I33)</f>
        <v>Kaltenbach</v>
      </c>
      <c r="F33" s="3" t="str">
        <f>IF(Anmeldung!J33=0,"",Anmeldung!J33)</f>
        <v>Lena</v>
      </c>
      <c r="G33" s="151">
        <v>10</v>
      </c>
      <c r="H33" s="151">
        <v>6</v>
      </c>
      <c r="I33" s="151">
        <v>7</v>
      </c>
      <c r="J33" s="138">
        <f t="shared" ref="J33" si="65">IF(SUM(G33,H33,I33)=0,"",SUM(G33,H33,I33))</f>
        <v>23</v>
      </c>
      <c r="K33" t="str">
        <f>CONCATENATE(X$33,1)</f>
        <v>Wäschwiber1</v>
      </c>
      <c r="L33" s="151">
        <v>9</v>
      </c>
      <c r="M33" s="151">
        <v>10</v>
      </c>
      <c r="N33" s="151">
        <v>8</v>
      </c>
      <c r="O33" s="139">
        <f t="shared" ref="O33" si="66">IF(SUM(L33,M33,N33)=0,"",SUM(L33,M33,N33))</f>
        <v>27</v>
      </c>
      <c r="P33" s="173">
        <f t="shared" ref="P33" si="67">IF(SUM(J33,O33)=0," ",SUM(J33,O33))</f>
        <v>50</v>
      </c>
      <c r="R33" s="176" t="str">
        <f t="shared" ref="R33" si="68">D33</f>
        <v>Cowgirls us'm Schwarzwald</v>
      </c>
      <c r="S33" s="105" t="str">
        <f t="shared" si="2"/>
        <v>Kaltenbach</v>
      </c>
      <c r="T33" s="105" t="str">
        <f t="shared" si="3"/>
        <v>Lena</v>
      </c>
      <c r="V33" s="132">
        <v>8</v>
      </c>
      <c r="W33" s="154">
        <f>IFERROR(LARGE(P$5:P$124,ROW(H8)),"")</f>
        <v>43</v>
      </c>
      <c r="X33" s="152" t="str">
        <f t="shared" ref="X33" si="69">VLOOKUP(W33,P$5:T$124,3,FALSE)</f>
        <v>Wäschwiber</v>
      </c>
      <c r="Y33" s="60" t="str">
        <f t="shared" si="0"/>
        <v>Hettich</v>
      </c>
      <c r="Z33" s="87" t="str">
        <f t="shared" si="1"/>
        <v>Simon</v>
      </c>
      <c r="AB33" s="113"/>
      <c r="AC33" s="130"/>
      <c r="AD33" s="3"/>
      <c r="AE33" s="3"/>
      <c r="AF33" s="151"/>
      <c r="AG33" s="151"/>
      <c r="AH33" s="151"/>
      <c r="AI33" s="155"/>
    </row>
    <row r="34" spans="1:35" x14ac:dyDescent="0.3">
      <c r="A34" s="127"/>
      <c r="B34" t="str">
        <f>CONCATENATE(D$33,2)</f>
        <v>Cowgirls us'm Schwarzwald2</v>
      </c>
      <c r="C34" s="113"/>
      <c r="D34" s="152"/>
      <c r="E34" s="3" t="str">
        <f>IF(Anmeldung!I34=0,"",Anmeldung!I34)</f>
        <v>Schmid</v>
      </c>
      <c r="F34" s="3" t="str">
        <f>IF(Anmeldung!J34=0,"",Anmeldung!J34)</f>
        <v>Michaela</v>
      </c>
      <c r="G34" s="151"/>
      <c r="H34" s="151"/>
      <c r="I34" s="151"/>
      <c r="J34" s="138"/>
      <c r="K34" t="str">
        <f>CONCATENATE(X$33,2)</f>
        <v>Wäschwiber2</v>
      </c>
      <c r="L34" s="151"/>
      <c r="M34" s="151"/>
      <c r="N34" s="151"/>
      <c r="O34" s="168"/>
      <c r="P34" s="174"/>
      <c r="R34" s="176"/>
      <c r="S34" s="105" t="str">
        <f t="shared" si="2"/>
        <v>Schmid</v>
      </c>
      <c r="T34" s="105" t="str">
        <f t="shared" si="3"/>
        <v>Michaela</v>
      </c>
      <c r="V34" s="132"/>
      <c r="W34" s="154"/>
      <c r="X34" s="152"/>
      <c r="Y34" s="60" t="str">
        <f t="shared" si="0"/>
        <v>Kuner</v>
      </c>
      <c r="Z34" s="87" t="str">
        <f t="shared" si="1"/>
        <v>Daniel</v>
      </c>
      <c r="AB34" s="113"/>
      <c r="AC34" s="130"/>
      <c r="AD34" s="3"/>
      <c r="AE34" s="3"/>
      <c r="AF34" s="151"/>
      <c r="AG34" s="151"/>
      <c r="AH34" s="151"/>
      <c r="AI34" s="155"/>
    </row>
    <row r="35" spans="1:35" x14ac:dyDescent="0.3">
      <c r="A35" s="127"/>
      <c r="B35" t="str">
        <f>CONCATENATE(D$33,3)</f>
        <v>Cowgirls us'm Schwarzwald3</v>
      </c>
      <c r="C35" s="113"/>
      <c r="D35" s="152"/>
      <c r="E35" s="3" t="str">
        <f>IF(Anmeldung!I35=0,"",Anmeldung!I35)</f>
        <v/>
      </c>
      <c r="F35" s="3" t="str">
        <f>IF(Anmeldung!J35=0,"",Anmeldung!J35)</f>
        <v/>
      </c>
      <c r="G35" s="151"/>
      <c r="H35" s="151"/>
      <c r="I35" s="151"/>
      <c r="J35" s="138"/>
      <c r="K35" t="str">
        <f>CONCATENATE(X$33,3)</f>
        <v>Wäschwiber3</v>
      </c>
      <c r="L35" s="151"/>
      <c r="M35" s="151"/>
      <c r="N35" s="151"/>
      <c r="O35" s="168"/>
      <c r="P35" s="174"/>
      <c r="R35" s="176"/>
      <c r="S35" s="105" t="str">
        <f t="shared" si="2"/>
        <v/>
      </c>
      <c r="T35" s="105" t="str">
        <f t="shared" si="3"/>
        <v/>
      </c>
      <c r="V35" s="132"/>
      <c r="W35" s="154"/>
      <c r="X35" s="152"/>
      <c r="Y35" s="60" t="str">
        <f t="shared" si="0"/>
        <v/>
      </c>
      <c r="Z35" s="87" t="str">
        <f t="shared" si="1"/>
        <v/>
      </c>
      <c r="AB35" s="113"/>
      <c r="AC35" s="130"/>
      <c r="AD35" s="3"/>
      <c r="AE35" s="3"/>
      <c r="AF35" s="151"/>
      <c r="AG35" s="151"/>
      <c r="AH35" s="151"/>
      <c r="AI35" s="155"/>
    </row>
    <row r="36" spans="1:35" x14ac:dyDescent="0.3">
      <c r="A36" s="127"/>
      <c r="B36" t="str">
        <f>CONCATENATE(D$33,4)</f>
        <v>Cowgirls us'm Schwarzwald4</v>
      </c>
      <c r="C36" s="113"/>
      <c r="D36" s="152"/>
      <c r="E36" s="3" t="str">
        <f>IF(Anmeldung!I36=0,"",Anmeldung!I36)</f>
        <v/>
      </c>
      <c r="F36" s="3" t="str">
        <f>IF(Anmeldung!J36=0,"",Anmeldung!J36)</f>
        <v/>
      </c>
      <c r="G36" s="151"/>
      <c r="H36" s="151"/>
      <c r="I36" s="151"/>
      <c r="J36" s="138"/>
      <c r="K36" t="str">
        <f>CONCATENATE(X$33,4)</f>
        <v>Wäschwiber4</v>
      </c>
      <c r="L36" s="151"/>
      <c r="M36" s="151"/>
      <c r="N36" s="151"/>
      <c r="O36" s="169"/>
      <c r="P36" s="175"/>
      <c r="R36" s="176"/>
      <c r="S36" s="105" t="str">
        <f t="shared" si="2"/>
        <v/>
      </c>
      <c r="T36" s="105" t="str">
        <f t="shared" si="3"/>
        <v/>
      </c>
      <c r="V36" s="132"/>
      <c r="W36" s="154"/>
      <c r="X36" s="152"/>
      <c r="Y36" s="60" t="str">
        <f t="shared" si="0"/>
        <v/>
      </c>
      <c r="Z36" s="87" t="str">
        <f t="shared" si="1"/>
        <v/>
      </c>
      <c r="AB36" s="113"/>
      <c r="AC36" s="130"/>
      <c r="AD36" s="3"/>
      <c r="AE36" s="3"/>
      <c r="AF36" s="151"/>
      <c r="AG36" s="151"/>
      <c r="AH36" s="151"/>
      <c r="AI36" s="155"/>
    </row>
    <row r="37" spans="1:35" x14ac:dyDescent="0.3">
      <c r="A37" s="127">
        <f t="shared" ref="A37" si="70">IF(W37=0,"",W37)</f>
        <v>38.1</v>
      </c>
      <c r="B37" t="str">
        <f>CONCATENATE(D$37,1)</f>
        <v>Josenpark Schonach1</v>
      </c>
      <c r="C37" s="113">
        <f>Anmeldung!G37</f>
        <v>9</v>
      </c>
      <c r="D37" s="130" t="str">
        <f>IF(Anmeldung!H37=0,"",Anmeldung!H37)</f>
        <v>Josenpark Schonach</v>
      </c>
      <c r="E37" s="3" t="str">
        <f>IF(Anmeldung!I37=0,"",Anmeldung!I37)</f>
        <v>Schyle</v>
      </c>
      <c r="F37" s="3" t="str">
        <f>IF(Anmeldung!J37=0,"",Anmeldung!J37)</f>
        <v>Jannik</v>
      </c>
      <c r="G37" s="151">
        <v>10</v>
      </c>
      <c r="H37" s="151">
        <v>10</v>
      </c>
      <c r="I37" s="151">
        <v>10</v>
      </c>
      <c r="J37" s="138">
        <f t="shared" ref="J37" si="71">IF(SUM(G37,H37,I37)=0,"",SUM(G37,H37,I37))</f>
        <v>30</v>
      </c>
      <c r="K37" t="str">
        <f>CONCATENATE(X$37,1)</f>
        <v>Waldpeter1</v>
      </c>
      <c r="L37" s="151">
        <v>9</v>
      </c>
      <c r="M37" s="151">
        <v>9</v>
      </c>
      <c r="N37" s="151">
        <v>10</v>
      </c>
      <c r="O37" s="139">
        <f t="shared" ref="O37" si="72">IF(SUM(L37,M37,N37)=0,"",SUM(L37,M37,N37))</f>
        <v>28</v>
      </c>
      <c r="P37" s="173">
        <f t="shared" ref="P37" si="73">IF(SUM(J37,O37)=0," ",SUM(J37,O37))</f>
        <v>58</v>
      </c>
      <c r="R37" s="176" t="str">
        <f t="shared" ref="R37" si="74">D37</f>
        <v>Josenpark Schonach</v>
      </c>
      <c r="S37" s="105" t="str">
        <f t="shared" si="2"/>
        <v>Schyle</v>
      </c>
      <c r="T37" s="105" t="str">
        <f t="shared" si="3"/>
        <v>Jannik</v>
      </c>
      <c r="V37" s="132">
        <v>9</v>
      </c>
      <c r="W37" s="154">
        <f>IFERROR(LARGE(P$5:P$124,ROW(H9)),"")</f>
        <v>38.1</v>
      </c>
      <c r="X37" s="152" t="str">
        <f t="shared" ref="X37" si="75">VLOOKUP(W37,P$5:T$124,3,FALSE)</f>
        <v>Waldpeter</v>
      </c>
      <c r="Y37" s="60" t="str">
        <f t="shared" ref="Y37:Y68" si="76">VLOOKUP(K37,$B$5:$F$124,4,FALSE)</f>
        <v>Bitsch</v>
      </c>
      <c r="Z37" s="87" t="str">
        <f t="shared" ref="Z37:Z68" si="77">VLOOKUP(K37,$B$5:$F$124,5,FALSE)</f>
        <v>Robin</v>
      </c>
      <c r="AB37" s="113"/>
      <c r="AC37" s="130"/>
      <c r="AD37" s="3"/>
      <c r="AE37" s="3"/>
      <c r="AF37" s="151"/>
      <c r="AG37" s="151"/>
      <c r="AH37" s="151"/>
      <c r="AI37" s="155"/>
    </row>
    <row r="38" spans="1:35" x14ac:dyDescent="0.3">
      <c r="A38" s="127"/>
      <c r="B38" t="str">
        <f>CONCATENATE(D$37,2)</f>
        <v>Josenpark Schonach2</v>
      </c>
      <c r="C38" s="113"/>
      <c r="D38" s="130"/>
      <c r="E38" s="3" t="str">
        <f>IF(Anmeldung!I38=0,"",Anmeldung!I38)</f>
        <v/>
      </c>
      <c r="F38" s="3" t="str">
        <f>IF(Anmeldung!J38=0,"",Anmeldung!J38)</f>
        <v/>
      </c>
      <c r="G38" s="151"/>
      <c r="H38" s="151"/>
      <c r="I38" s="151"/>
      <c r="J38" s="138"/>
      <c r="K38" t="str">
        <f>CONCATENATE(X$37,2)</f>
        <v>Waldpeter2</v>
      </c>
      <c r="L38" s="151"/>
      <c r="M38" s="151"/>
      <c r="N38" s="151"/>
      <c r="O38" s="168"/>
      <c r="P38" s="174"/>
      <c r="R38" s="176"/>
      <c r="S38" s="105" t="str">
        <f t="shared" si="2"/>
        <v/>
      </c>
      <c r="T38" s="105" t="str">
        <f t="shared" si="3"/>
        <v/>
      </c>
      <c r="V38" s="132"/>
      <c r="W38" s="154"/>
      <c r="X38" s="152"/>
      <c r="Y38" s="60" t="str">
        <f t="shared" si="76"/>
        <v/>
      </c>
      <c r="Z38" s="87" t="str">
        <f t="shared" si="77"/>
        <v/>
      </c>
      <c r="AB38" s="113"/>
      <c r="AC38" s="130"/>
      <c r="AD38" s="3"/>
      <c r="AE38" s="3"/>
      <c r="AF38" s="151"/>
      <c r="AG38" s="151"/>
      <c r="AH38" s="151"/>
      <c r="AI38" s="155"/>
    </row>
    <row r="39" spans="1:35" x14ac:dyDescent="0.3">
      <c r="A39" s="127"/>
      <c r="B39" t="str">
        <f>CONCATENATE(D$37,3)</f>
        <v>Josenpark Schonach3</v>
      </c>
      <c r="C39" s="113"/>
      <c r="D39" s="130"/>
      <c r="E39" s="3" t="str">
        <f>IF(Anmeldung!I39=0,"",Anmeldung!I39)</f>
        <v/>
      </c>
      <c r="F39" s="3" t="str">
        <f>IF(Anmeldung!J39=0,"",Anmeldung!J39)</f>
        <v/>
      </c>
      <c r="G39" s="151"/>
      <c r="H39" s="151"/>
      <c r="I39" s="151"/>
      <c r="J39" s="138"/>
      <c r="K39" t="str">
        <f>CONCATENATE(X$37,3)</f>
        <v>Waldpeter3</v>
      </c>
      <c r="L39" s="151"/>
      <c r="M39" s="151"/>
      <c r="N39" s="151"/>
      <c r="O39" s="168"/>
      <c r="P39" s="174"/>
      <c r="R39" s="176"/>
      <c r="S39" s="105" t="str">
        <f t="shared" si="2"/>
        <v/>
      </c>
      <c r="T39" s="105" t="str">
        <f t="shared" si="3"/>
        <v/>
      </c>
      <c r="V39" s="132"/>
      <c r="W39" s="154"/>
      <c r="X39" s="152"/>
      <c r="Y39" s="60" t="str">
        <f t="shared" si="76"/>
        <v/>
      </c>
      <c r="Z39" s="87" t="str">
        <f t="shared" si="77"/>
        <v/>
      </c>
      <c r="AB39" s="113"/>
      <c r="AC39" s="130"/>
      <c r="AD39" s="3"/>
      <c r="AE39" s="3"/>
      <c r="AF39" s="151"/>
      <c r="AG39" s="151"/>
      <c r="AH39" s="151"/>
      <c r="AI39" s="155"/>
    </row>
    <row r="40" spans="1:35" x14ac:dyDescent="0.3">
      <c r="A40" s="127"/>
      <c r="B40" t="str">
        <f>CONCATENATE(D$37,4)</f>
        <v>Josenpark Schonach4</v>
      </c>
      <c r="C40" s="113"/>
      <c r="D40" s="130"/>
      <c r="E40" s="3" t="str">
        <f>IF(Anmeldung!I40=0,"",Anmeldung!I40)</f>
        <v/>
      </c>
      <c r="F40" s="3" t="str">
        <f>IF(Anmeldung!J40=0,"",Anmeldung!J40)</f>
        <v/>
      </c>
      <c r="G40" s="151"/>
      <c r="H40" s="151"/>
      <c r="I40" s="151"/>
      <c r="J40" s="138"/>
      <c r="K40" t="str">
        <f>CONCATENATE(X$37,4)</f>
        <v>Waldpeter4</v>
      </c>
      <c r="L40" s="151"/>
      <c r="M40" s="151"/>
      <c r="N40" s="151"/>
      <c r="O40" s="169"/>
      <c r="P40" s="175"/>
      <c r="R40" s="176"/>
      <c r="S40" s="105" t="str">
        <f t="shared" si="2"/>
        <v/>
      </c>
      <c r="T40" s="105" t="str">
        <f t="shared" si="3"/>
        <v/>
      </c>
      <c r="V40" s="132"/>
      <c r="W40" s="154"/>
      <c r="X40" s="152"/>
      <c r="Y40" s="60" t="str">
        <f t="shared" si="76"/>
        <v/>
      </c>
      <c r="Z40" s="87" t="str">
        <f t="shared" si="77"/>
        <v/>
      </c>
      <c r="AB40" s="113"/>
      <c r="AC40" s="130"/>
      <c r="AD40" s="3"/>
      <c r="AE40" s="3"/>
      <c r="AF40" s="151"/>
      <c r="AG40" s="151"/>
      <c r="AH40" s="151"/>
      <c r="AI40" s="155"/>
    </row>
    <row r="41" spans="1:35" x14ac:dyDescent="0.3">
      <c r="A41" s="127">
        <f t="shared" ref="A41" si="78">IF(W41=0,"",W41)</f>
        <v>38</v>
      </c>
      <c r="B41" t="str">
        <f>CONCATENATE(D$41,1)</f>
        <v>Wäschwiber1</v>
      </c>
      <c r="C41" s="113">
        <f>Anmeldung!G41</f>
        <v>10</v>
      </c>
      <c r="D41" s="130" t="str">
        <f>IF(Anmeldung!H41=0,"",Anmeldung!H41)</f>
        <v>Wäschwiber</v>
      </c>
      <c r="E41" s="3" t="str">
        <f>IF(Anmeldung!I41=0,"",Anmeldung!I41)</f>
        <v>Hettich</v>
      </c>
      <c r="F41" s="3" t="str">
        <f>IF(Anmeldung!J41=0,"",Anmeldung!J41)</f>
        <v>Simon</v>
      </c>
      <c r="G41" s="141">
        <v>7</v>
      </c>
      <c r="H41" s="141">
        <v>6</v>
      </c>
      <c r="I41" s="141">
        <v>5</v>
      </c>
      <c r="J41" s="138">
        <f t="shared" ref="J41" si="79">IF(SUM(G41,H41,I41)=0,"",SUM(G41,H41,I41))</f>
        <v>18</v>
      </c>
      <c r="K41" t="str">
        <f>CONCATENATE(X$41,1)</f>
        <v>VSR-Racingteam1</v>
      </c>
      <c r="L41" s="151">
        <v>9</v>
      </c>
      <c r="M41" s="151">
        <v>8</v>
      </c>
      <c r="N41" s="151">
        <v>8</v>
      </c>
      <c r="O41" s="139">
        <f t="shared" ref="O41" si="80">IF(SUM(L41,M41,N41)=0,"",SUM(L41,M41,N41))</f>
        <v>25</v>
      </c>
      <c r="P41" s="173">
        <f t="shared" ref="P41" si="81">IF(SUM(J41,O41)=0," ",SUM(J41,O41))</f>
        <v>43</v>
      </c>
      <c r="R41" s="176" t="str">
        <f t="shared" ref="R41" si="82">D41</f>
        <v>Wäschwiber</v>
      </c>
      <c r="S41" s="105" t="str">
        <f t="shared" si="2"/>
        <v>Hettich</v>
      </c>
      <c r="T41" s="105" t="str">
        <f t="shared" si="3"/>
        <v>Simon</v>
      </c>
      <c r="V41" s="132">
        <v>9</v>
      </c>
      <c r="W41" s="128">
        <f>IFERROR(LARGE(P$5:P$124,ROW(H10)),"")</f>
        <v>38</v>
      </c>
      <c r="X41" s="152" t="str">
        <f t="shared" ref="X41" si="83">VLOOKUP(W41,P$5:T$124,3,FALSE)</f>
        <v>VSR-Racingteam</v>
      </c>
      <c r="Y41" s="60" t="str">
        <f t="shared" si="76"/>
        <v>Finkbeiner</v>
      </c>
      <c r="Z41" s="87" t="str">
        <f t="shared" si="77"/>
        <v>Max</v>
      </c>
      <c r="AB41" s="113"/>
      <c r="AC41" s="130"/>
      <c r="AD41" s="3"/>
      <c r="AE41" s="3"/>
      <c r="AF41" s="151"/>
      <c r="AG41" s="151"/>
      <c r="AH41" s="151"/>
      <c r="AI41" s="155"/>
    </row>
    <row r="42" spans="1:35" x14ac:dyDescent="0.3">
      <c r="A42" s="127"/>
      <c r="B42" t="str">
        <f>CONCATENATE(D$41,2)</f>
        <v>Wäschwiber2</v>
      </c>
      <c r="C42" s="113"/>
      <c r="D42" s="130"/>
      <c r="E42" s="3" t="str">
        <f>IF(Anmeldung!I42=0,"",Anmeldung!I42)</f>
        <v>Kuner</v>
      </c>
      <c r="F42" s="3" t="str">
        <f>IF(Anmeldung!J42=0,"",Anmeldung!J42)</f>
        <v>Daniel</v>
      </c>
      <c r="G42" s="142"/>
      <c r="H42" s="142"/>
      <c r="I42" s="142"/>
      <c r="J42" s="138"/>
      <c r="K42" t="str">
        <f>CONCATENATE(X$41,2)</f>
        <v>VSR-Racingteam2</v>
      </c>
      <c r="L42" s="151"/>
      <c r="M42" s="151"/>
      <c r="N42" s="151"/>
      <c r="O42" s="168"/>
      <c r="P42" s="174"/>
      <c r="R42" s="176"/>
      <c r="S42" s="105" t="str">
        <f t="shared" si="2"/>
        <v>Kuner</v>
      </c>
      <c r="T42" s="105" t="str">
        <f t="shared" si="3"/>
        <v>Daniel</v>
      </c>
      <c r="V42" s="132"/>
      <c r="W42" s="128"/>
      <c r="X42" s="152"/>
      <c r="Y42" s="60" t="str">
        <f t="shared" si="76"/>
        <v>Holzmann</v>
      </c>
      <c r="Z42" s="87" t="str">
        <f t="shared" si="77"/>
        <v>Jan</v>
      </c>
      <c r="AB42" s="113"/>
      <c r="AC42" s="130"/>
      <c r="AD42" s="3"/>
      <c r="AE42" s="3"/>
      <c r="AF42" s="151"/>
      <c r="AG42" s="151"/>
      <c r="AH42" s="151"/>
      <c r="AI42" s="155"/>
    </row>
    <row r="43" spans="1:35" x14ac:dyDescent="0.3">
      <c r="A43" s="127"/>
      <c r="B43" t="str">
        <f>CONCATENATE(D$41,3)</f>
        <v>Wäschwiber3</v>
      </c>
      <c r="C43" s="113"/>
      <c r="D43" s="130"/>
      <c r="E43" s="3" t="str">
        <f>IF(Anmeldung!I43=0,"",Anmeldung!I43)</f>
        <v/>
      </c>
      <c r="F43" s="3" t="str">
        <f>IF(Anmeldung!J43=0,"",Anmeldung!J43)</f>
        <v/>
      </c>
      <c r="G43" s="142"/>
      <c r="H43" s="142"/>
      <c r="I43" s="142"/>
      <c r="J43" s="138"/>
      <c r="K43" t="str">
        <f>CONCATENATE(X$41,3)</f>
        <v>VSR-Racingteam3</v>
      </c>
      <c r="L43" s="151"/>
      <c r="M43" s="151"/>
      <c r="N43" s="151"/>
      <c r="O43" s="168"/>
      <c r="P43" s="174"/>
      <c r="R43" s="176"/>
      <c r="S43" s="105" t="str">
        <f t="shared" si="2"/>
        <v/>
      </c>
      <c r="T43" s="105" t="str">
        <f t="shared" si="3"/>
        <v/>
      </c>
      <c r="V43" s="132"/>
      <c r="W43" s="128"/>
      <c r="X43" s="152"/>
      <c r="Y43" s="60" t="str">
        <f t="shared" si="76"/>
        <v>Zeller</v>
      </c>
      <c r="Z43" s="87" t="str">
        <f t="shared" si="77"/>
        <v>Finn</v>
      </c>
      <c r="AB43" s="113"/>
      <c r="AC43" s="130"/>
      <c r="AD43" s="3"/>
      <c r="AE43" s="3"/>
      <c r="AF43" s="151"/>
      <c r="AG43" s="151"/>
      <c r="AH43" s="151"/>
      <c r="AI43" s="155"/>
    </row>
    <row r="44" spans="1:35" x14ac:dyDescent="0.3">
      <c r="A44" s="127"/>
      <c r="B44" t="str">
        <f>CONCATENATE(D$41,4)</f>
        <v>Wäschwiber4</v>
      </c>
      <c r="C44" s="113"/>
      <c r="D44" s="130"/>
      <c r="E44" s="3" t="str">
        <f>IF(Anmeldung!I44=0,"",Anmeldung!I44)</f>
        <v/>
      </c>
      <c r="F44" s="3" t="str">
        <f>IF(Anmeldung!J44=0,"",Anmeldung!J44)</f>
        <v/>
      </c>
      <c r="G44" s="143"/>
      <c r="H44" s="143"/>
      <c r="I44" s="143"/>
      <c r="J44" s="138"/>
      <c r="K44" t="str">
        <f>CONCATENATE(X$41,4)</f>
        <v>VSR-Racingteam4</v>
      </c>
      <c r="L44" s="151"/>
      <c r="M44" s="151"/>
      <c r="N44" s="151"/>
      <c r="O44" s="169"/>
      <c r="P44" s="175"/>
      <c r="R44" s="176"/>
      <c r="S44" s="105" t="str">
        <f t="shared" si="2"/>
        <v/>
      </c>
      <c r="T44" s="105" t="str">
        <f t="shared" si="3"/>
        <v/>
      </c>
      <c r="V44" s="132"/>
      <c r="W44" s="128"/>
      <c r="X44" s="152"/>
      <c r="Y44" s="60" t="str">
        <f t="shared" si="76"/>
        <v>Herrmann</v>
      </c>
      <c r="Z44" s="87" t="str">
        <f t="shared" si="77"/>
        <v>Björn</v>
      </c>
      <c r="AB44" s="113"/>
      <c r="AC44" s="130"/>
      <c r="AD44" s="3"/>
      <c r="AE44" s="3"/>
      <c r="AF44" s="151"/>
      <c r="AG44" s="151"/>
      <c r="AH44" s="151"/>
      <c r="AI44" s="155"/>
    </row>
    <row r="45" spans="1:35" x14ac:dyDescent="0.3">
      <c r="A45" s="127" t="str">
        <f t="shared" ref="A45" si="84">IF(W45=0,"",W45)</f>
        <v/>
      </c>
      <c r="B45" t="str">
        <f>CONCATENATE(D$45,1)</f>
        <v>1</v>
      </c>
      <c r="C45" s="113">
        <f>Anmeldung!G45</f>
        <v>0</v>
      </c>
      <c r="D45" s="130" t="str">
        <f>IF(Anmeldung!H45=0,"",Anmeldung!H45)</f>
        <v/>
      </c>
      <c r="E45" s="3" t="str">
        <f>IF(Anmeldung!I45=0,"",Anmeldung!I45)</f>
        <v/>
      </c>
      <c r="F45" s="3" t="str">
        <f>IF(Anmeldung!J45=0,"",Anmeldung!J45)</f>
        <v/>
      </c>
      <c r="G45" s="141">
        <v>0</v>
      </c>
      <c r="H45" s="141">
        <v>0</v>
      </c>
      <c r="I45" s="141">
        <v>0</v>
      </c>
      <c r="J45" s="138" t="str">
        <f t="shared" ref="J45" si="85">IF(SUM(G45,H45,I45)=0,"",SUM(G45,H45,I45))</f>
        <v/>
      </c>
      <c r="K45" t="e">
        <f>CONCATENATE(X$45,1)</f>
        <v>#N/A</v>
      </c>
      <c r="L45" s="151">
        <v>0</v>
      </c>
      <c r="M45" s="151">
        <v>0</v>
      </c>
      <c r="N45" s="151">
        <v>0</v>
      </c>
      <c r="O45" s="139" t="str">
        <f t="shared" ref="O45" si="86">IF(SUM(L45,M45,N45)=0,"",SUM(L45,M45,N45))</f>
        <v/>
      </c>
      <c r="P45" s="173" t="str">
        <f t="shared" ref="P45" si="87">IF(SUM(J45,O45)=0," ",SUM(J45,O45))</f>
        <v xml:space="preserve"> </v>
      </c>
      <c r="R45" s="176" t="str">
        <f t="shared" ref="R45" si="88">D45</f>
        <v/>
      </c>
      <c r="S45" s="105" t="str">
        <f t="shared" si="2"/>
        <v/>
      </c>
      <c r="T45" s="105" t="str">
        <f t="shared" si="3"/>
        <v/>
      </c>
      <c r="V45" s="132">
        <v>11</v>
      </c>
      <c r="W45" s="128" t="str">
        <f>IFERROR(LARGE(P$5:P$124,ROW(H11)),"")</f>
        <v/>
      </c>
      <c r="X45" s="130" t="e">
        <f t="shared" ref="X45" si="89">VLOOKUP(W45,P$5:T$124,3,FALSE)</f>
        <v>#N/A</v>
      </c>
      <c r="Y45" s="60" t="e">
        <f t="shared" si="76"/>
        <v>#N/A</v>
      </c>
      <c r="Z45" s="87" t="e">
        <f t="shared" si="77"/>
        <v>#N/A</v>
      </c>
      <c r="AB45" s="113"/>
      <c r="AC45" s="130"/>
      <c r="AD45" s="3"/>
      <c r="AE45" s="3"/>
      <c r="AF45" s="151"/>
      <c r="AG45" s="151"/>
      <c r="AH45" s="151"/>
      <c r="AI45" s="155"/>
    </row>
    <row r="46" spans="1:35" x14ac:dyDescent="0.3">
      <c r="A46" s="127"/>
      <c r="B46" t="str">
        <f>CONCATENATE(D$45,2)</f>
        <v>2</v>
      </c>
      <c r="C46" s="113"/>
      <c r="D46" s="130"/>
      <c r="E46" s="3" t="str">
        <f>IF(Anmeldung!I46=0,"",Anmeldung!I46)</f>
        <v/>
      </c>
      <c r="F46" s="3" t="str">
        <f>IF(Anmeldung!J46=0,"",Anmeldung!J46)</f>
        <v/>
      </c>
      <c r="G46" s="142"/>
      <c r="H46" s="142"/>
      <c r="I46" s="142"/>
      <c r="J46" s="138"/>
      <c r="K46" t="e">
        <f>CONCATENATE(X$45,2)</f>
        <v>#N/A</v>
      </c>
      <c r="L46" s="151"/>
      <c r="M46" s="151"/>
      <c r="N46" s="151"/>
      <c r="O46" s="168"/>
      <c r="P46" s="174"/>
      <c r="R46" s="176"/>
      <c r="S46" s="105" t="str">
        <f t="shared" si="2"/>
        <v/>
      </c>
      <c r="T46" s="105" t="str">
        <f t="shared" si="3"/>
        <v/>
      </c>
      <c r="V46" s="132"/>
      <c r="W46" s="128"/>
      <c r="X46" s="130"/>
      <c r="Y46" s="60" t="e">
        <f t="shared" si="76"/>
        <v>#N/A</v>
      </c>
      <c r="Z46" s="87" t="e">
        <f t="shared" si="77"/>
        <v>#N/A</v>
      </c>
      <c r="AB46" s="113"/>
      <c r="AC46" s="130"/>
      <c r="AD46" s="3"/>
      <c r="AE46" s="3"/>
      <c r="AF46" s="151"/>
      <c r="AG46" s="151"/>
      <c r="AH46" s="151"/>
      <c r="AI46" s="155"/>
    </row>
    <row r="47" spans="1:35" x14ac:dyDescent="0.3">
      <c r="A47" s="127"/>
      <c r="B47" t="str">
        <f>CONCATENATE(D$45,3)</f>
        <v>3</v>
      </c>
      <c r="C47" s="113"/>
      <c r="D47" s="130"/>
      <c r="E47" s="3" t="str">
        <f>IF(Anmeldung!I47=0,"",Anmeldung!I47)</f>
        <v/>
      </c>
      <c r="F47" s="3" t="str">
        <f>IF(Anmeldung!J47=0,"",Anmeldung!J47)</f>
        <v/>
      </c>
      <c r="G47" s="142"/>
      <c r="H47" s="142"/>
      <c r="I47" s="142"/>
      <c r="J47" s="138"/>
      <c r="K47" t="e">
        <f>CONCATENATE(X$45,3)</f>
        <v>#N/A</v>
      </c>
      <c r="L47" s="151"/>
      <c r="M47" s="151"/>
      <c r="N47" s="151"/>
      <c r="O47" s="168"/>
      <c r="P47" s="174"/>
      <c r="R47" s="176"/>
      <c r="S47" s="105" t="str">
        <f t="shared" si="2"/>
        <v/>
      </c>
      <c r="T47" s="105" t="str">
        <f t="shared" si="3"/>
        <v/>
      </c>
      <c r="V47" s="132"/>
      <c r="W47" s="128"/>
      <c r="X47" s="130"/>
      <c r="Y47" s="60" t="e">
        <f t="shared" si="76"/>
        <v>#N/A</v>
      </c>
      <c r="Z47" s="87" t="e">
        <f t="shared" si="77"/>
        <v>#N/A</v>
      </c>
      <c r="AB47" s="113"/>
      <c r="AC47" s="130"/>
      <c r="AD47" s="3"/>
      <c r="AE47" s="3"/>
      <c r="AF47" s="151"/>
      <c r="AG47" s="151"/>
      <c r="AH47" s="151"/>
      <c r="AI47" s="155"/>
    </row>
    <row r="48" spans="1:35" x14ac:dyDescent="0.3">
      <c r="A48" s="127"/>
      <c r="B48" t="str">
        <f>CONCATENATE(D$45,4)</f>
        <v>4</v>
      </c>
      <c r="C48" s="113"/>
      <c r="D48" s="130"/>
      <c r="E48" s="3" t="str">
        <f>IF(Anmeldung!I48=0,"",Anmeldung!I48)</f>
        <v/>
      </c>
      <c r="F48" s="3" t="str">
        <f>IF(Anmeldung!J48=0,"",Anmeldung!J48)</f>
        <v/>
      </c>
      <c r="G48" s="143"/>
      <c r="H48" s="143"/>
      <c r="I48" s="143"/>
      <c r="J48" s="138"/>
      <c r="K48" t="e">
        <f>CONCATENATE(X$45,4)</f>
        <v>#N/A</v>
      </c>
      <c r="L48" s="151"/>
      <c r="M48" s="151"/>
      <c r="N48" s="151"/>
      <c r="O48" s="169"/>
      <c r="P48" s="175"/>
      <c r="R48" s="176"/>
      <c r="S48" s="105" t="str">
        <f t="shared" si="2"/>
        <v/>
      </c>
      <c r="T48" s="105" t="str">
        <f t="shared" si="3"/>
        <v/>
      </c>
      <c r="V48" s="132"/>
      <c r="W48" s="128"/>
      <c r="X48" s="130"/>
      <c r="Y48" s="60" t="e">
        <f t="shared" si="76"/>
        <v>#N/A</v>
      </c>
      <c r="Z48" s="87" t="e">
        <f t="shared" si="77"/>
        <v>#N/A</v>
      </c>
      <c r="AB48" s="113"/>
      <c r="AC48" s="130"/>
      <c r="AD48" s="3"/>
      <c r="AE48" s="3"/>
      <c r="AF48" s="151"/>
      <c r="AG48" s="151"/>
      <c r="AH48" s="151"/>
      <c r="AI48" s="155"/>
    </row>
    <row r="49" spans="1:35" x14ac:dyDescent="0.3">
      <c r="A49" s="127" t="str">
        <f t="shared" ref="A49" si="90">IF(W49=0,"",W49)</f>
        <v/>
      </c>
      <c r="B49" t="str">
        <f>CONCATENATE(D$49,1)</f>
        <v>1</v>
      </c>
      <c r="C49" s="113">
        <f>Anmeldung!G49</f>
        <v>12</v>
      </c>
      <c r="D49" s="130" t="str">
        <f>IF(Anmeldung!H49=0,"",Anmeldung!H49)</f>
        <v/>
      </c>
      <c r="E49" s="3" t="str">
        <f>IF(Anmeldung!I49=0,"",Anmeldung!I49)</f>
        <v/>
      </c>
      <c r="F49" s="3" t="str">
        <f>IF(Anmeldung!J49=0,"",Anmeldung!J49)</f>
        <v/>
      </c>
      <c r="G49" s="141">
        <v>0</v>
      </c>
      <c r="H49" s="141">
        <v>0</v>
      </c>
      <c r="I49" s="141">
        <v>0</v>
      </c>
      <c r="J49" s="138" t="str">
        <f t="shared" ref="J49" si="91">IF(SUM(G49,H49,I49)=0,"",SUM(G49,H49,I49))</f>
        <v/>
      </c>
      <c r="K49" t="e">
        <f>CONCATENATE(X$49,1)</f>
        <v>#N/A</v>
      </c>
      <c r="L49" s="151">
        <v>0</v>
      </c>
      <c r="M49" s="151">
        <v>0</v>
      </c>
      <c r="N49" s="151">
        <v>0</v>
      </c>
      <c r="O49" s="139" t="str">
        <f t="shared" ref="O49" si="92">IF(SUM(L49,M49,N49)=0,"",SUM(L49,M49,N49))</f>
        <v/>
      </c>
      <c r="P49" s="173" t="str">
        <f t="shared" ref="P49" si="93">IF(SUM(J49,O49)=0," ",SUM(J49,O49))</f>
        <v xml:space="preserve"> </v>
      </c>
      <c r="R49" s="176" t="str">
        <f t="shared" ref="R49" si="94">D49</f>
        <v/>
      </c>
      <c r="S49" s="105" t="str">
        <f t="shared" si="2"/>
        <v/>
      </c>
      <c r="T49" s="105" t="str">
        <f t="shared" si="3"/>
        <v/>
      </c>
      <c r="V49" s="132">
        <v>12</v>
      </c>
      <c r="W49" s="128" t="str">
        <f>IFERROR(LARGE(P$5:P$124,ROW(H12)),"")</f>
        <v/>
      </c>
      <c r="X49" s="130" t="e">
        <f t="shared" ref="X49" si="95">VLOOKUP(W49,P$5:T$124,3,FALSE)</f>
        <v>#N/A</v>
      </c>
      <c r="Y49" s="60" t="e">
        <f t="shared" si="76"/>
        <v>#N/A</v>
      </c>
      <c r="Z49" s="87" t="e">
        <f t="shared" si="77"/>
        <v>#N/A</v>
      </c>
      <c r="AB49" s="113"/>
      <c r="AC49" s="130"/>
      <c r="AD49" s="3"/>
      <c r="AE49" s="3"/>
      <c r="AF49" s="151"/>
      <c r="AG49" s="151"/>
      <c r="AH49" s="151"/>
      <c r="AI49" s="155"/>
    </row>
    <row r="50" spans="1:35" x14ac:dyDescent="0.3">
      <c r="A50" s="127"/>
      <c r="B50" t="str">
        <f>CONCATENATE(D$49,2)</f>
        <v>2</v>
      </c>
      <c r="C50" s="113"/>
      <c r="D50" s="130"/>
      <c r="E50" s="3" t="str">
        <f>IF(Anmeldung!I50=0,"",Anmeldung!I50)</f>
        <v/>
      </c>
      <c r="F50" s="3" t="str">
        <f>IF(Anmeldung!J50=0,"",Anmeldung!J50)</f>
        <v/>
      </c>
      <c r="G50" s="142"/>
      <c r="H50" s="142"/>
      <c r="I50" s="142"/>
      <c r="J50" s="138"/>
      <c r="K50" t="e">
        <f>CONCATENATE(X$49,2)</f>
        <v>#N/A</v>
      </c>
      <c r="L50" s="151"/>
      <c r="M50" s="151"/>
      <c r="N50" s="151"/>
      <c r="O50" s="168"/>
      <c r="P50" s="174"/>
      <c r="R50" s="176"/>
      <c r="S50" s="105" t="str">
        <f t="shared" si="2"/>
        <v/>
      </c>
      <c r="T50" s="105" t="str">
        <f t="shared" si="3"/>
        <v/>
      </c>
      <c r="V50" s="132"/>
      <c r="W50" s="128"/>
      <c r="X50" s="130"/>
      <c r="Y50" s="60" t="e">
        <f t="shared" si="76"/>
        <v>#N/A</v>
      </c>
      <c r="Z50" s="87" t="e">
        <f t="shared" si="77"/>
        <v>#N/A</v>
      </c>
      <c r="AB50" s="113"/>
      <c r="AC50" s="130"/>
      <c r="AD50" s="3"/>
      <c r="AE50" s="3"/>
      <c r="AF50" s="151"/>
      <c r="AG50" s="151"/>
      <c r="AH50" s="151"/>
      <c r="AI50" s="155"/>
    </row>
    <row r="51" spans="1:35" x14ac:dyDescent="0.3">
      <c r="A51" s="127"/>
      <c r="B51" t="str">
        <f>CONCATENATE(D$49,3)</f>
        <v>3</v>
      </c>
      <c r="C51" s="113"/>
      <c r="D51" s="130"/>
      <c r="E51" s="3" t="str">
        <f>IF(Anmeldung!I51=0,"",Anmeldung!I51)</f>
        <v/>
      </c>
      <c r="F51" s="3" t="str">
        <f>IF(Anmeldung!J51=0,"",Anmeldung!J51)</f>
        <v/>
      </c>
      <c r="G51" s="142"/>
      <c r="H51" s="142"/>
      <c r="I51" s="142"/>
      <c r="J51" s="138"/>
      <c r="K51" t="e">
        <f>CONCATENATE(X$49,3)</f>
        <v>#N/A</v>
      </c>
      <c r="L51" s="151"/>
      <c r="M51" s="151"/>
      <c r="N51" s="151"/>
      <c r="O51" s="168"/>
      <c r="P51" s="174"/>
      <c r="R51" s="176"/>
      <c r="S51" s="105" t="str">
        <f t="shared" si="2"/>
        <v/>
      </c>
      <c r="T51" s="105" t="str">
        <f t="shared" si="3"/>
        <v/>
      </c>
      <c r="V51" s="132"/>
      <c r="W51" s="128"/>
      <c r="X51" s="130"/>
      <c r="Y51" s="60" t="e">
        <f t="shared" si="76"/>
        <v>#N/A</v>
      </c>
      <c r="Z51" s="87" t="e">
        <f t="shared" si="77"/>
        <v>#N/A</v>
      </c>
      <c r="AB51" s="113"/>
      <c r="AC51" s="130"/>
      <c r="AD51" s="3"/>
      <c r="AE51" s="3"/>
      <c r="AF51" s="151"/>
      <c r="AG51" s="151"/>
      <c r="AH51" s="151"/>
      <c r="AI51" s="155"/>
    </row>
    <row r="52" spans="1:35" x14ac:dyDescent="0.3">
      <c r="A52" s="127"/>
      <c r="B52" t="str">
        <f>CONCATENATE(D$49,4)</f>
        <v>4</v>
      </c>
      <c r="C52" s="113"/>
      <c r="D52" s="130"/>
      <c r="E52" s="3" t="str">
        <f>IF(Anmeldung!I52=0,"",Anmeldung!I52)</f>
        <v/>
      </c>
      <c r="F52" s="3" t="str">
        <f>IF(Anmeldung!J52=0,"",Anmeldung!J52)</f>
        <v/>
      </c>
      <c r="G52" s="143"/>
      <c r="H52" s="143"/>
      <c r="I52" s="143"/>
      <c r="J52" s="138"/>
      <c r="K52" t="e">
        <f>CONCATENATE(X$49,4)</f>
        <v>#N/A</v>
      </c>
      <c r="L52" s="151"/>
      <c r="M52" s="151"/>
      <c r="N52" s="151"/>
      <c r="O52" s="169"/>
      <c r="P52" s="175"/>
      <c r="R52" s="176"/>
      <c r="S52" s="105" t="str">
        <f t="shared" si="2"/>
        <v/>
      </c>
      <c r="T52" s="105" t="str">
        <f t="shared" si="3"/>
        <v/>
      </c>
      <c r="V52" s="132"/>
      <c r="W52" s="128"/>
      <c r="X52" s="130"/>
      <c r="Y52" s="60" t="e">
        <f t="shared" si="76"/>
        <v>#N/A</v>
      </c>
      <c r="Z52" s="87" t="e">
        <f t="shared" si="77"/>
        <v>#N/A</v>
      </c>
      <c r="AB52" s="113"/>
      <c r="AC52" s="130"/>
      <c r="AD52" s="3"/>
      <c r="AE52" s="3"/>
      <c r="AF52" s="151"/>
      <c r="AG52" s="151"/>
      <c r="AH52" s="151"/>
      <c r="AI52" s="155"/>
    </row>
    <row r="53" spans="1:35" x14ac:dyDescent="0.3">
      <c r="A53" s="127" t="str">
        <f t="shared" ref="A53" si="96">IF(W53=0,"",W53)</f>
        <v/>
      </c>
      <c r="B53" t="str">
        <f>CONCATENATE(D$53,1)</f>
        <v>1</v>
      </c>
      <c r="C53" s="113">
        <f>Anmeldung!G53</f>
        <v>13</v>
      </c>
      <c r="D53" s="130" t="str">
        <f>IF(Anmeldung!H53=0,"",Anmeldung!H53)</f>
        <v/>
      </c>
      <c r="E53" s="3" t="str">
        <f>IF(Anmeldung!I53=0,"",Anmeldung!I53)</f>
        <v/>
      </c>
      <c r="F53" s="3" t="str">
        <f>IF(Anmeldung!J53=0,"",Anmeldung!J53)</f>
        <v/>
      </c>
      <c r="G53" s="141">
        <v>0</v>
      </c>
      <c r="H53" s="141">
        <v>0</v>
      </c>
      <c r="I53" s="141">
        <v>0</v>
      </c>
      <c r="J53" s="138" t="str">
        <f t="shared" ref="J53" si="97">IF(SUM(G53,H53,I53)=0,"",SUM(G53,H53,I53))</f>
        <v/>
      </c>
      <c r="K53" t="e">
        <f>CONCATENATE(X$53,1)</f>
        <v>#N/A</v>
      </c>
      <c r="L53" s="151">
        <v>0</v>
      </c>
      <c r="M53" s="151">
        <v>0</v>
      </c>
      <c r="N53" s="151">
        <v>0</v>
      </c>
      <c r="O53" s="139" t="str">
        <f t="shared" ref="O53" si="98">IF(SUM(L53,M53,N53)=0,"",SUM(L53,M53,N53))</f>
        <v/>
      </c>
      <c r="P53" s="173" t="str">
        <f t="shared" ref="P53" si="99">IF(SUM(J53,O53)=0," ",SUM(J53,O53))</f>
        <v xml:space="preserve"> </v>
      </c>
      <c r="R53" s="176" t="str">
        <f t="shared" ref="R53" si="100">D53</f>
        <v/>
      </c>
      <c r="S53" s="105" t="str">
        <f t="shared" si="2"/>
        <v/>
      </c>
      <c r="T53" s="105" t="str">
        <f t="shared" si="3"/>
        <v/>
      </c>
      <c r="V53" s="132">
        <v>13</v>
      </c>
      <c r="W53" s="128" t="str">
        <f>IFERROR(LARGE(P$5:P$124,ROW(H13)),"")</f>
        <v/>
      </c>
      <c r="X53" s="130" t="e">
        <f t="shared" ref="X53" si="101">VLOOKUP(W53,P$5:T$124,3,FALSE)</f>
        <v>#N/A</v>
      </c>
      <c r="Y53" s="60" t="e">
        <f t="shared" si="76"/>
        <v>#N/A</v>
      </c>
      <c r="Z53" s="87" t="e">
        <f t="shared" si="77"/>
        <v>#N/A</v>
      </c>
      <c r="AB53" s="113"/>
      <c r="AC53" s="130"/>
      <c r="AD53" s="3"/>
      <c r="AE53" s="3"/>
      <c r="AF53" s="151"/>
      <c r="AG53" s="151"/>
      <c r="AH53" s="151"/>
      <c r="AI53" s="155"/>
    </row>
    <row r="54" spans="1:35" x14ac:dyDescent="0.3">
      <c r="A54" s="127"/>
      <c r="B54" t="str">
        <f>CONCATENATE(D$53,2)</f>
        <v>2</v>
      </c>
      <c r="C54" s="113"/>
      <c r="D54" s="130"/>
      <c r="E54" s="3" t="str">
        <f>IF(Anmeldung!I54=0,"",Anmeldung!I54)</f>
        <v/>
      </c>
      <c r="F54" s="3" t="str">
        <f>IF(Anmeldung!J54=0,"",Anmeldung!J54)</f>
        <v/>
      </c>
      <c r="G54" s="142"/>
      <c r="H54" s="142"/>
      <c r="I54" s="142"/>
      <c r="J54" s="138"/>
      <c r="K54" t="e">
        <f>CONCATENATE(X$53,2)</f>
        <v>#N/A</v>
      </c>
      <c r="L54" s="151"/>
      <c r="M54" s="151"/>
      <c r="N54" s="151"/>
      <c r="O54" s="168"/>
      <c r="P54" s="174"/>
      <c r="R54" s="176"/>
      <c r="S54" s="105" t="str">
        <f t="shared" si="2"/>
        <v/>
      </c>
      <c r="T54" s="105" t="str">
        <f t="shared" si="3"/>
        <v/>
      </c>
      <c r="V54" s="132"/>
      <c r="W54" s="128"/>
      <c r="X54" s="130"/>
      <c r="Y54" s="60" t="e">
        <f t="shared" si="76"/>
        <v>#N/A</v>
      </c>
      <c r="Z54" s="87" t="e">
        <f t="shared" si="77"/>
        <v>#N/A</v>
      </c>
      <c r="AB54" s="113"/>
      <c r="AC54" s="130"/>
      <c r="AD54" s="3"/>
      <c r="AE54" s="3"/>
      <c r="AF54" s="151"/>
      <c r="AG54" s="151"/>
      <c r="AH54" s="151"/>
      <c r="AI54" s="155"/>
    </row>
    <row r="55" spans="1:35" x14ac:dyDescent="0.3">
      <c r="A55" s="127"/>
      <c r="B55" t="str">
        <f>CONCATENATE(D$53,3)</f>
        <v>3</v>
      </c>
      <c r="C55" s="113"/>
      <c r="D55" s="130"/>
      <c r="E55" s="3" t="str">
        <f>IF(Anmeldung!I55=0,"",Anmeldung!I55)</f>
        <v/>
      </c>
      <c r="F55" s="3" t="str">
        <f>IF(Anmeldung!J55=0,"",Anmeldung!J55)</f>
        <v/>
      </c>
      <c r="G55" s="142"/>
      <c r="H55" s="142"/>
      <c r="I55" s="142"/>
      <c r="J55" s="138"/>
      <c r="K55" t="e">
        <f>CONCATENATE(X$53,3)</f>
        <v>#N/A</v>
      </c>
      <c r="L55" s="151"/>
      <c r="M55" s="151"/>
      <c r="N55" s="151"/>
      <c r="O55" s="168"/>
      <c r="P55" s="174"/>
      <c r="R55" s="176"/>
      <c r="S55" s="105" t="str">
        <f t="shared" si="2"/>
        <v/>
      </c>
      <c r="T55" s="105" t="str">
        <f t="shared" si="3"/>
        <v/>
      </c>
      <c r="V55" s="132"/>
      <c r="W55" s="128"/>
      <c r="X55" s="130"/>
      <c r="Y55" s="60" t="e">
        <f t="shared" si="76"/>
        <v>#N/A</v>
      </c>
      <c r="Z55" s="87" t="e">
        <f t="shared" si="77"/>
        <v>#N/A</v>
      </c>
      <c r="AB55" s="113"/>
      <c r="AC55" s="130"/>
      <c r="AD55" s="3"/>
      <c r="AE55" s="3"/>
      <c r="AF55" s="151"/>
      <c r="AG55" s="151"/>
      <c r="AH55" s="151"/>
      <c r="AI55" s="155"/>
    </row>
    <row r="56" spans="1:35" x14ac:dyDescent="0.3">
      <c r="A56" s="127"/>
      <c r="B56" t="str">
        <f>CONCATENATE(D$53,4)</f>
        <v>4</v>
      </c>
      <c r="C56" s="113"/>
      <c r="D56" s="130"/>
      <c r="E56" s="3" t="str">
        <f>IF(Anmeldung!I56=0,"",Anmeldung!I56)</f>
        <v/>
      </c>
      <c r="F56" s="3" t="str">
        <f>IF(Anmeldung!J56=0,"",Anmeldung!J56)</f>
        <v/>
      </c>
      <c r="G56" s="143"/>
      <c r="H56" s="143"/>
      <c r="I56" s="143"/>
      <c r="J56" s="138"/>
      <c r="K56" t="e">
        <f>CONCATENATE(X$53,4)</f>
        <v>#N/A</v>
      </c>
      <c r="L56" s="151"/>
      <c r="M56" s="151"/>
      <c r="N56" s="151"/>
      <c r="O56" s="169"/>
      <c r="P56" s="175"/>
      <c r="R56" s="176"/>
      <c r="S56" s="105" t="str">
        <f t="shared" si="2"/>
        <v/>
      </c>
      <c r="T56" s="105" t="str">
        <f t="shared" si="3"/>
        <v/>
      </c>
      <c r="V56" s="132"/>
      <c r="W56" s="128"/>
      <c r="X56" s="130"/>
      <c r="Y56" s="60" t="e">
        <f t="shared" si="76"/>
        <v>#N/A</v>
      </c>
      <c r="Z56" s="87" t="e">
        <f t="shared" si="77"/>
        <v>#N/A</v>
      </c>
      <c r="AB56" s="113"/>
      <c r="AC56" s="130"/>
      <c r="AD56" s="3"/>
      <c r="AE56" s="3"/>
      <c r="AF56" s="151"/>
      <c r="AG56" s="151"/>
      <c r="AH56" s="151"/>
      <c r="AI56" s="155"/>
    </row>
    <row r="57" spans="1:35" x14ac:dyDescent="0.3">
      <c r="A57" s="127" t="str">
        <f t="shared" ref="A57" si="102">IF(W57=0,"",W57)</f>
        <v/>
      </c>
      <c r="B57" t="str">
        <f>CONCATENATE(D$57,1)</f>
        <v>1</v>
      </c>
      <c r="C57" s="113">
        <f>Anmeldung!G57</f>
        <v>14</v>
      </c>
      <c r="D57" s="130" t="str">
        <f>IF(Anmeldung!H57=0,"",Anmeldung!H57)</f>
        <v/>
      </c>
      <c r="E57" s="3" t="str">
        <f>IF(Anmeldung!I57=0,"",Anmeldung!I57)</f>
        <v/>
      </c>
      <c r="F57" s="3" t="str">
        <f>IF(Anmeldung!J57=0,"",Anmeldung!J57)</f>
        <v/>
      </c>
      <c r="G57" s="141">
        <v>0</v>
      </c>
      <c r="H57" s="141">
        <v>0</v>
      </c>
      <c r="I57" s="141">
        <v>0</v>
      </c>
      <c r="J57" s="138" t="str">
        <f t="shared" ref="J57" si="103">IF(SUM(G57,H57,I57)=0,"",SUM(G57,H57,I57))</f>
        <v/>
      </c>
      <c r="K57" t="e">
        <f>CONCATENATE(X$57,1)</f>
        <v>#N/A</v>
      </c>
      <c r="L57" s="151">
        <v>0</v>
      </c>
      <c r="M57" s="151">
        <v>0</v>
      </c>
      <c r="N57" s="151">
        <v>0</v>
      </c>
      <c r="O57" s="139" t="str">
        <f t="shared" ref="O57" si="104">IF(SUM(L57,M57,N57)=0,"",SUM(L57,M57,N57))</f>
        <v/>
      </c>
      <c r="P57" s="173" t="str">
        <f t="shared" ref="P57" si="105">IF(SUM(J57,O57)=0," ",SUM(J57,O57))</f>
        <v xml:space="preserve"> </v>
      </c>
      <c r="R57" s="176" t="str">
        <f t="shared" ref="R57" si="106">D57</f>
        <v/>
      </c>
      <c r="S57" s="105" t="str">
        <f t="shared" si="2"/>
        <v/>
      </c>
      <c r="T57" s="105" t="str">
        <f t="shared" si="3"/>
        <v/>
      </c>
      <c r="V57" s="132">
        <v>14</v>
      </c>
      <c r="W57" s="128" t="str">
        <f>IFERROR(LARGE(P$5:P$124,ROW(H14)),"")</f>
        <v/>
      </c>
      <c r="X57" s="130" t="e">
        <f t="shared" ref="X57" si="107">VLOOKUP(W57,P$5:T$124,3,FALSE)</f>
        <v>#N/A</v>
      </c>
      <c r="Y57" s="60" t="e">
        <f t="shared" si="76"/>
        <v>#N/A</v>
      </c>
      <c r="Z57" s="87" t="e">
        <f t="shared" si="77"/>
        <v>#N/A</v>
      </c>
      <c r="AB57" s="113"/>
      <c r="AC57" s="130"/>
      <c r="AD57" s="3"/>
      <c r="AE57" s="3"/>
      <c r="AF57" s="151"/>
      <c r="AG57" s="151"/>
      <c r="AH57" s="151"/>
      <c r="AI57" s="155"/>
    </row>
    <row r="58" spans="1:35" x14ac:dyDescent="0.3">
      <c r="A58" s="127"/>
      <c r="B58" t="str">
        <f>CONCATENATE(D$57,2)</f>
        <v>2</v>
      </c>
      <c r="C58" s="113"/>
      <c r="D58" s="130"/>
      <c r="E58" s="3" t="str">
        <f>IF(Anmeldung!I58=0,"",Anmeldung!I58)</f>
        <v/>
      </c>
      <c r="F58" s="3" t="str">
        <f>IF(Anmeldung!J58=0,"",Anmeldung!J58)</f>
        <v/>
      </c>
      <c r="G58" s="142"/>
      <c r="H58" s="142"/>
      <c r="I58" s="142"/>
      <c r="J58" s="138"/>
      <c r="K58" t="e">
        <f>CONCATENATE(X$57,2)</f>
        <v>#N/A</v>
      </c>
      <c r="L58" s="151"/>
      <c r="M58" s="151"/>
      <c r="N58" s="151"/>
      <c r="O58" s="168"/>
      <c r="P58" s="174"/>
      <c r="R58" s="176"/>
      <c r="S58" s="105" t="str">
        <f t="shared" si="2"/>
        <v/>
      </c>
      <c r="T58" s="105" t="str">
        <f t="shared" si="3"/>
        <v/>
      </c>
      <c r="V58" s="132"/>
      <c r="W58" s="128"/>
      <c r="X58" s="130"/>
      <c r="Y58" s="60" t="e">
        <f t="shared" si="76"/>
        <v>#N/A</v>
      </c>
      <c r="Z58" s="87" t="e">
        <f t="shared" si="77"/>
        <v>#N/A</v>
      </c>
      <c r="AB58" s="113"/>
      <c r="AC58" s="130"/>
      <c r="AD58" s="3"/>
      <c r="AE58" s="3"/>
      <c r="AF58" s="151"/>
      <c r="AG58" s="151"/>
      <c r="AH58" s="151"/>
      <c r="AI58" s="155"/>
    </row>
    <row r="59" spans="1:35" x14ac:dyDescent="0.3">
      <c r="A59" s="127"/>
      <c r="B59" t="str">
        <f>CONCATENATE(D$57,3)</f>
        <v>3</v>
      </c>
      <c r="C59" s="113"/>
      <c r="D59" s="130"/>
      <c r="E59" s="3" t="str">
        <f>IF(Anmeldung!I59=0,"",Anmeldung!I59)</f>
        <v/>
      </c>
      <c r="F59" s="3" t="str">
        <f>IF(Anmeldung!J59=0,"",Anmeldung!J59)</f>
        <v/>
      </c>
      <c r="G59" s="142"/>
      <c r="H59" s="142"/>
      <c r="I59" s="142"/>
      <c r="J59" s="138"/>
      <c r="K59" t="e">
        <f>CONCATENATE(X$57,3)</f>
        <v>#N/A</v>
      </c>
      <c r="L59" s="151"/>
      <c r="M59" s="151"/>
      <c r="N59" s="151"/>
      <c r="O59" s="168"/>
      <c r="P59" s="174"/>
      <c r="R59" s="176"/>
      <c r="S59" s="105" t="str">
        <f t="shared" si="2"/>
        <v/>
      </c>
      <c r="T59" s="105" t="str">
        <f t="shared" si="3"/>
        <v/>
      </c>
      <c r="V59" s="132"/>
      <c r="W59" s="128"/>
      <c r="X59" s="130"/>
      <c r="Y59" s="60" t="e">
        <f t="shared" si="76"/>
        <v>#N/A</v>
      </c>
      <c r="Z59" s="87" t="e">
        <f t="shared" si="77"/>
        <v>#N/A</v>
      </c>
      <c r="AB59" s="113"/>
      <c r="AC59" s="130"/>
      <c r="AD59" s="3"/>
      <c r="AE59" s="3"/>
      <c r="AF59" s="151"/>
      <c r="AG59" s="151"/>
      <c r="AH59" s="151"/>
      <c r="AI59" s="155"/>
    </row>
    <row r="60" spans="1:35" x14ac:dyDescent="0.3">
      <c r="A60" s="127"/>
      <c r="B60" t="str">
        <f>CONCATENATE(D$57,4)</f>
        <v>4</v>
      </c>
      <c r="C60" s="113"/>
      <c r="D60" s="130"/>
      <c r="E60" s="3" t="str">
        <f>IF(Anmeldung!I60=0,"",Anmeldung!I60)</f>
        <v/>
      </c>
      <c r="F60" s="3" t="str">
        <f>IF(Anmeldung!J60=0,"",Anmeldung!J60)</f>
        <v/>
      </c>
      <c r="G60" s="143"/>
      <c r="H60" s="143"/>
      <c r="I60" s="143"/>
      <c r="J60" s="138"/>
      <c r="K60" t="e">
        <f>CONCATENATE(X$57,4)</f>
        <v>#N/A</v>
      </c>
      <c r="L60" s="151"/>
      <c r="M60" s="151"/>
      <c r="N60" s="151"/>
      <c r="O60" s="169"/>
      <c r="P60" s="175"/>
      <c r="R60" s="176"/>
      <c r="S60" s="105" t="str">
        <f t="shared" si="2"/>
        <v/>
      </c>
      <c r="T60" s="105" t="str">
        <f t="shared" si="3"/>
        <v/>
      </c>
      <c r="V60" s="132"/>
      <c r="W60" s="128"/>
      <c r="X60" s="130"/>
      <c r="Y60" s="60" t="e">
        <f t="shared" si="76"/>
        <v>#N/A</v>
      </c>
      <c r="Z60" s="87" t="e">
        <f t="shared" si="77"/>
        <v>#N/A</v>
      </c>
      <c r="AB60" s="113"/>
      <c r="AC60" s="130"/>
      <c r="AD60" s="3"/>
      <c r="AE60" s="3"/>
      <c r="AF60" s="151"/>
      <c r="AG60" s="151"/>
      <c r="AH60" s="151"/>
      <c r="AI60" s="155"/>
    </row>
    <row r="61" spans="1:35" x14ac:dyDescent="0.3">
      <c r="A61" s="127" t="str">
        <f t="shared" ref="A61" si="108">IF(W61=0,"",W61)</f>
        <v/>
      </c>
      <c r="B61" t="str">
        <f>CONCATENATE(D$61,1)</f>
        <v>1</v>
      </c>
      <c r="C61" s="113">
        <f>Anmeldung!G61</f>
        <v>15</v>
      </c>
      <c r="D61" s="130" t="str">
        <f>IF(Anmeldung!H61=0,"",Anmeldung!H61)</f>
        <v/>
      </c>
      <c r="E61" s="3" t="str">
        <f>IF(Anmeldung!I61=0,"",Anmeldung!I61)</f>
        <v/>
      </c>
      <c r="F61" s="3" t="str">
        <f>IF(Anmeldung!J61=0,"",Anmeldung!J61)</f>
        <v/>
      </c>
      <c r="G61" s="141">
        <v>0</v>
      </c>
      <c r="H61" s="141">
        <v>0</v>
      </c>
      <c r="I61" s="141">
        <v>0</v>
      </c>
      <c r="J61" s="138" t="str">
        <f t="shared" ref="J61" si="109">IF(SUM(G61,H61,I61)=0,"",SUM(G61,H61,I61))</f>
        <v/>
      </c>
      <c r="K61" t="e">
        <f>CONCATENATE(X$61,1)</f>
        <v>#N/A</v>
      </c>
      <c r="L61" s="151">
        <v>0</v>
      </c>
      <c r="M61" s="151">
        <v>0</v>
      </c>
      <c r="N61" s="151">
        <v>0</v>
      </c>
      <c r="O61" s="139" t="str">
        <f t="shared" ref="O61" si="110">IF(SUM(L61,M61,N61)=0,"",SUM(L61,M61,N61))</f>
        <v/>
      </c>
      <c r="P61" s="173" t="str">
        <f t="shared" ref="P61" si="111">IF(SUM(J61,O61)=0," ",SUM(J61,O61))</f>
        <v xml:space="preserve"> </v>
      </c>
      <c r="R61" s="176" t="str">
        <f t="shared" ref="R61" si="112">D61</f>
        <v/>
      </c>
      <c r="S61" s="105" t="str">
        <f t="shared" si="2"/>
        <v/>
      </c>
      <c r="T61" s="105" t="str">
        <f t="shared" si="3"/>
        <v/>
      </c>
      <c r="V61" s="132">
        <v>15</v>
      </c>
      <c r="W61" s="128" t="str">
        <f>IFERROR(LARGE(P$5:P$124,ROW(H15)),"")</f>
        <v/>
      </c>
      <c r="X61" s="130" t="e">
        <f t="shared" ref="X61" si="113">VLOOKUP(W61,P$5:T$124,3,FALSE)</f>
        <v>#N/A</v>
      </c>
      <c r="Y61" s="60" t="e">
        <f t="shared" si="76"/>
        <v>#N/A</v>
      </c>
      <c r="Z61" s="87" t="e">
        <f t="shared" si="77"/>
        <v>#N/A</v>
      </c>
      <c r="AB61" s="113"/>
      <c r="AC61" s="130"/>
      <c r="AD61" s="3"/>
      <c r="AE61" s="3"/>
      <c r="AF61" s="151"/>
      <c r="AG61" s="151"/>
      <c r="AH61" s="151"/>
      <c r="AI61" s="155"/>
    </row>
    <row r="62" spans="1:35" x14ac:dyDescent="0.3">
      <c r="A62" s="127"/>
      <c r="B62" t="str">
        <f>CONCATENATE(D$61,2)</f>
        <v>2</v>
      </c>
      <c r="C62" s="113"/>
      <c r="D62" s="130"/>
      <c r="E62" s="3" t="str">
        <f>IF(Anmeldung!I62=0,"",Anmeldung!I62)</f>
        <v/>
      </c>
      <c r="F62" s="3" t="str">
        <f>IF(Anmeldung!J62=0,"",Anmeldung!J62)</f>
        <v/>
      </c>
      <c r="G62" s="142"/>
      <c r="H62" s="142"/>
      <c r="I62" s="142"/>
      <c r="J62" s="138"/>
      <c r="K62" t="e">
        <f>CONCATENATE(X$61,2)</f>
        <v>#N/A</v>
      </c>
      <c r="L62" s="151"/>
      <c r="M62" s="151"/>
      <c r="N62" s="151"/>
      <c r="O62" s="168"/>
      <c r="P62" s="174"/>
      <c r="R62" s="176"/>
      <c r="S62" s="105" t="str">
        <f t="shared" si="2"/>
        <v/>
      </c>
      <c r="T62" s="105" t="str">
        <f t="shared" si="3"/>
        <v/>
      </c>
      <c r="V62" s="132"/>
      <c r="W62" s="128"/>
      <c r="X62" s="130"/>
      <c r="Y62" s="60" t="e">
        <f t="shared" si="76"/>
        <v>#N/A</v>
      </c>
      <c r="Z62" s="87" t="e">
        <f t="shared" si="77"/>
        <v>#N/A</v>
      </c>
      <c r="AB62" s="113"/>
      <c r="AC62" s="130"/>
      <c r="AD62" s="3"/>
      <c r="AE62" s="3"/>
      <c r="AF62" s="151"/>
      <c r="AG62" s="151"/>
      <c r="AH62" s="151"/>
      <c r="AI62" s="155"/>
    </row>
    <row r="63" spans="1:35" x14ac:dyDescent="0.3">
      <c r="A63" s="127"/>
      <c r="B63" t="str">
        <f>CONCATENATE(D$61,3)</f>
        <v>3</v>
      </c>
      <c r="C63" s="113"/>
      <c r="D63" s="130"/>
      <c r="E63" s="3" t="str">
        <f>IF(Anmeldung!I63=0,"",Anmeldung!I63)</f>
        <v/>
      </c>
      <c r="F63" s="3" t="str">
        <f>IF(Anmeldung!J63=0,"",Anmeldung!J63)</f>
        <v/>
      </c>
      <c r="G63" s="142"/>
      <c r="H63" s="142"/>
      <c r="I63" s="142"/>
      <c r="J63" s="138"/>
      <c r="K63" t="e">
        <f>CONCATENATE(X$61,3)</f>
        <v>#N/A</v>
      </c>
      <c r="L63" s="151"/>
      <c r="M63" s="151"/>
      <c r="N63" s="151"/>
      <c r="O63" s="168"/>
      <c r="P63" s="174"/>
      <c r="R63" s="176"/>
      <c r="S63" s="105" t="str">
        <f t="shared" si="2"/>
        <v/>
      </c>
      <c r="T63" s="105" t="str">
        <f t="shared" si="3"/>
        <v/>
      </c>
      <c r="V63" s="132"/>
      <c r="W63" s="128"/>
      <c r="X63" s="130"/>
      <c r="Y63" s="60" t="e">
        <f t="shared" si="76"/>
        <v>#N/A</v>
      </c>
      <c r="Z63" s="87" t="e">
        <f t="shared" si="77"/>
        <v>#N/A</v>
      </c>
      <c r="AB63" s="113"/>
      <c r="AC63" s="130"/>
      <c r="AD63" s="3"/>
      <c r="AE63" s="3"/>
      <c r="AF63" s="151"/>
      <c r="AG63" s="151"/>
      <c r="AH63" s="151"/>
      <c r="AI63" s="155"/>
    </row>
    <row r="64" spans="1:35" ht="15" thickBot="1" x14ac:dyDescent="0.35">
      <c r="A64" s="127"/>
      <c r="B64" t="str">
        <f>CONCATENATE(D$61,4)</f>
        <v>4</v>
      </c>
      <c r="C64" s="147"/>
      <c r="D64" s="130"/>
      <c r="E64" s="3" t="str">
        <f>IF(Anmeldung!I64=0,"",Anmeldung!I64)</f>
        <v/>
      </c>
      <c r="F64" s="3" t="str">
        <f>IF(Anmeldung!J64=0,"",Anmeldung!J64)</f>
        <v/>
      </c>
      <c r="G64" s="143"/>
      <c r="H64" s="143"/>
      <c r="I64" s="143"/>
      <c r="J64" s="139"/>
      <c r="K64" t="e">
        <f>CONCATENATE(X$61,4)</f>
        <v>#N/A</v>
      </c>
      <c r="L64" s="151"/>
      <c r="M64" s="151"/>
      <c r="N64" s="151"/>
      <c r="O64" s="169"/>
      <c r="P64" s="175"/>
      <c r="R64" s="176"/>
      <c r="S64" s="105" t="str">
        <f t="shared" si="2"/>
        <v/>
      </c>
      <c r="T64" s="105" t="str">
        <f t="shared" si="3"/>
        <v/>
      </c>
      <c r="V64" s="132"/>
      <c r="W64" s="128"/>
      <c r="X64" s="130"/>
      <c r="Y64" s="60" t="e">
        <f t="shared" si="76"/>
        <v>#N/A</v>
      </c>
      <c r="Z64" s="87" t="e">
        <f t="shared" si="77"/>
        <v>#N/A</v>
      </c>
      <c r="AB64" s="147"/>
      <c r="AC64" s="130"/>
      <c r="AD64" s="3"/>
      <c r="AE64" s="3"/>
      <c r="AF64" s="151"/>
      <c r="AG64" s="141"/>
      <c r="AH64" s="141"/>
      <c r="AI64" s="161"/>
    </row>
    <row r="65" spans="1:35" x14ac:dyDescent="0.3">
      <c r="A65" s="127" t="str">
        <f t="shared" ref="A65" si="114">IF(W65=0,"",W65)</f>
        <v/>
      </c>
      <c r="B65" t="str">
        <f>CONCATENATE(D$65,1)</f>
        <v>1</v>
      </c>
      <c r="C65" s="117">
        <f>Anmeldung!G65</f>
        <v>16</v>
      </c>
      <c r="D65" s="130" t="str">
        <f>IF(Anmeldung!H65=0,"",Anmeldung!H65)</f>
        <v/>
      </c>
      <c r="E65" s="3" t="str">
        <f>IF(Anmeldung!I65=0,"",Anmeldung!I65)</f>
        <v/>
      </c>
      <c r="F65" s="3" t="str">
        <f>IF(Anmeldung!J65=0,"",Anmeldung!J65)</f>
        <v/>
      </c>
      <c r="G65" s="141">
        <v>0</v>
      </c>
      <c r="H65" s="134">
        <v>0</v>
      </c>
      <c r="I65" s="134">
        <v>0</v>
      </c>
      <c r="J65" s="138" t="str">
        <f t="shared" ref="J65:J121" si="115">IF(SUM(G65,H65,I65)=0,"",SUM(G65,H65,I65))</f>
        <v/>
      </c>
      <c r="K65" t="e">
        <f>CONCATENATE(X$65,1)</f>
        <v>#N/A</v>
      </c>
      <c r="L65" s="151">
        <v>0</v>
      </c>
      <c r="M65" s="151">
        <v>0</v>
      </c>
      <c r="N65" s="151">
        <v>0</v>
      </c>
      <c r="O65" s="139" t="str">
        <f t="shared" ref="O65" si="116">IF(SUM(L65,M65,N65)=0,"",SUM(L65,M65,N65))</f>
        <v/>
      </c>
      <c r="P65" s="173" t="str">
        <f t="shared" ref="P65" si="117">IF(SUM(J65,O65)=0," ",SUM(J65,O65))</f>
        <v xml:space="preserve"> </v>
      </c>
      <c r="R65" s="176" t="str">
        <f t="shared" ref="R65" si="118">D65</f>
        <v/>
      </c>
      <c r="S65" s="105" t="str">
        <f t="shared" si="2"/>
        <v/>
      </c>
      <c r="T65" s="105" t="str">
        <f t="shared" si="3"/>
        <v/>
      </c>
      <c r="V65" s="132">
        <v>16</v>
      </c>
      <c r="W65" s="128" t="str">
        <f>IFERROR(LARGE(P$5:P$124,ROW(H16)),"")</f>
        <v/>
      </c>
      <c r="X65" s="130" t="e">
        <f t="shared" ref="X65" si="119">VLOOKUP(W65,P$5:T$124,3,FALSE)</f>
        <v>#N/A</v>
      </c>
      <c r="Y65" s="60" t="e">
        <f t="shared" si="76"/>
        <v>#N/A</v>
      </c>
      <c r="Z65" s="87" t="e">
        <f t="shared" si="77"/>
        <v>#N/A</v>
      </c>
      <c r="AB65" s="117"/>
      <c r="AC65" s="130"/>
      <c r="AD65" s="3"/>
      <c r="AE65" s="3"/>
      <c r="AF65" s="151"/>
      <c r="AG65" s="162"/>
      <c r="AH65" s="162"/>
      <c r="AI65" s="155"/>
    </row>
    <row r="66" spans="1:35" x14ac:dyDescent="0.3">
      <c r="A66" s="127"/>
      <c r="B66" t="str">
        <f>CONCATENATE(D$65,2)</f>
        <v>2</v>
      </c>
      <c r="C66" s="113"/>
      <c r="D66" s="130"/>
      <c r="E66" s="3" t="str">
        <f>IF(Anmeldung!I66=0,"",Anmeldung!I66)</f>
        <v/>
      </c>
      <c r="F66" s="3" t="str">
        <f>IF(Anmeldung!J66=0,"",Anmeldung!J66)</f>
        <v/>
      </c>
      <c r="G66" s="142"/>
      <c r="H66" s="135"/>
      <c r="I66" s="135"/>
      <c r="J66" s="138"/>
      <c r="K66" t="e">
        <f>CONCATENATE(X$65,2)</f>
        <v>#N/A</v>
      </c>
      <c r="L66" s="151"/>
      <c r="M66" s="151"/>
      <c r="N66" s="151"/>
      <c r="O66" s="168"/>
      <c r="P66" s="174"/>
      <c r="R66" s="176"/>
      <c r="S66" s="105" t="str">
        <f t="shared" si="2"/>
        <v/>
      </c>
      <c r="T66" s="105" t="str">
        <f t="shared" si="3"/>
        <v/>
      </c>
      <c r="V66" s="132"/>
      <c r="W66" s="128"/>
      <c r="X66" s="130"/>
      <c r="Y66" s="60" t="e">
        <f t="shared" si="76"/>
        <v>#N/A</v>
      </c>
      <c r="Z66" s="87" t="e">
        <f t="shared" si="77"/>
        <v>#N/A</v>
      </c>
      <c r="AB66" s="113"/>
      <c r="AC66" s="130"/>
      <c r="AD66" s="3"/>
      <c r="AE66" s="3"/>
      <c r="AF66" s="151"/>
      <c r="AG66" s="162"/>
      <c r="AH66" s="162"/>
      <c r="AI66" s="155"/>
    </row>
    <row r="67" spans="1:35" x14ac:dyDescent="0.3">
      <c r="A67" s="127"/>
      <c r="B67" t="str">
        <f>CONCATENATE(D$65,3)</f>
        <v>3</v>
      </c>
      <c r="C67" s="113"/>
      <c r="D67" s="130"/>
      <c r="E67" s="3" t="str">
        <f>IF(Anmeldung!I67=0,"",Anmeldung!I67)</f>
        <v/>
      </c>
      <c r="F67" s="3" t="str">
        <f>IF(Anmeldung!J67=0,"",Anmeldung!J67)</f>
        <v/>
      </c>
      <c r="G67" s="142"/>
      <c r="H67" s="135"/>
      <c r="I67" s="135"/>
      <c r="J67" s="138"/>
      <c r="K67" t="e">
        <f>CONCATENATE(X$65,3)</f>
        <v>#N/A</v>
      </c>
      <c r="L67" s="151"/>
      <c r="M67" s="151"/>
      <c r="N67" s="151"/>
      <c r="O67" s="168"/>
      <c r="P67" s="174"/>
      <c r="R67" s="176"/>
      <c r="S67" s="105" t="str">
        <f t="shared" si="2"/>
        <v/>
      </c>
      <c r="T67" s="105" t="str">
        <f t="shared" si="3"/>
        <v/>
      </c>
      <c r="V67" s="132"/>
      <c r="W67" s="128"/>
      <c r="X67" s="130"/>
      <c r="Y67" s="60" t="e">
        <f t="shared" si="76"/>
        <v>#N/A</v>
      </c>
      <c r="Z67" s="87" t="e">
        <f t="shared" si="77"/>
        <v>#N/A</v>
      </c>
      <c r="AB67" s="113"/>
      <c r="AC67" s="130"/>
      <c r="AD67" s="3"/>
      <c r="AE67" s="3"/>
      <c r="AF67" s="151"/>
      <c r="AG67" s="162"/>
      <c r="AH67" s="162"/>
      <c r="AI67" s="155"/>
    </row>
    <row r="68" spans="1:35" x14ac:dyDescent="0.3">
      <c r="A68" s="127"/>
      <c r="B68" t="str">
        <f>CONCATENATE(D$65,4)</f>
        <v>4</v>
      </c>
      <c r="C68" s="113"/>
      <c r="D68" s="130"/>
      <c r="E68" s="3" t="str">
        <f>IF(Anmeldung!I68=0,"",Anmeldung!I68)</f>
        <v/>
      </c>
      <c r="F68" s="3" t="str">
        <f>IF(Anmeldung!J68=0,"",Anmeldung!J68)</f>
        <v/>
      </c>
      <c r="G68" s="143"/>
      <c r="H68" s="136"/>
      <c r="I68" s="136"/>
      <c r="J68" s="138"/>
      <c r="K68" t="e">
        <f>CONCATENATE(X$65,4)</f>
        <v>#N/A</v>
      </c>
      <c r="L68" s="151"/>
      <c r="M68" s="151"/>
      <c r="N68" s="151"/>
      <c r="O68" s="169"/>
      <c r="P68" s="175"/>
      <c r="R68" s="176"/>
      <c r="S68" s="105" t="str">
        <f t="shared" si="2"/>
        <v/>
      </c>
      <c r="T68" s="105" t="str">
        <f t="shared" si="3"/>
        <v/>
      </c>
      <c r="V68" s="132"/>
      <c r="W68" s="128"/>
      <c r="X68" s="130"/>
      <c r="Y68" s="60" t="e">
        <f t="shared" si="76"/>
        <v>#N/A</v>
      </c>
      <c r="Z68" s="87" t="e">
        <f t="shared" si="77"/>
        <v>#N/A</v>
      </c>
      <c r="AB68" s="113"/>
      <c r="AC68" s="130"/>
      <c r="AD68" s="3"/>
      <c r="AE68" s="3"/>
      <c r="AF68" s="151"/>
      <c r="AG68" s="162"/>
      <c r="AH68" s="162"/>
      <c r="AI68" s="155"/>
    </row>
    <row r="69" spans="1:35" x14ac:dyDescent="0.3">
      <c r="A69" s="127" t="str">
        <f t="shared" ref="A69" si="120">IF(W69=0,"",W69)</f>
        <v/>
      </c>
      <c r="B69" t="str">
        <f>CONCATENATE(D$69,1)</f>
        <v>1</v>
      </c>
      <c r="C69" s="113">
        <f>Anmeldung!G69</f>
        <v>17</v>
      </c>
      <c r="D69" s="130" t="str">
        <f>IF(Anmeldung!H69=0,"",Anmeldung!H69)</f>
        <v/>
      </c>
      <c r="E69" s="3" t="str">
        <f>IF(Anmeldung!I69=0,"",Anmeldung!I69)</f>
        <v/>
      </c>
      <c r="F69" s="3" t="str">
        <f>IF(Anmeldung!J69=0,"",Anmeldung!J69)</f>
        <v/>
      </c>
      <c r="G69" s="134">
        <v>0</v>
      </c>
      <c r="H69" s="134">
        <v>0</v>
      </c>
      <c r="I69" s="134">
        <v>0</v>
      </c>
      <c r="J69" s="138" t="str">
        <f t="shared" ref="J69:J117" si="121">IF(SUM(G69,H69,I69)=0,"",SUM(G69,H69,I69))</f>
        <v/>
      </c>
      <c r="K69" t="e">
        <f>CONCATENATE(X$69,1)</f>
        <v>#N/A</v>
      </c>
      <c r="L69" s="151">
        <v>0</v>
      </c>
      <c r="M69" s="151">
        <v>0</v>
      </c>
      <c r="N69" s="151">
        <v>0</v>
      </c>
      <c r="O69" s="139" t="str">
        <f t="shared" ref="O69" si="122">IF(SUM(L69,M69,N69)=0,"",SUM(L69,M69,N69))</f>
        <v/>
      </c>
      <c r="P69" s="173" t="str">
        <f t="shared" ref="P69" si="123">IF(SUM(J69,O69)=0," ",SUM(J69,O69))</f>
        <v xml:space="preserve"> </v>
      </c>
      <c r="R69" s="176" t="str">
        <f t="shared" ref="R69" si="124">D69</f>
        <v/>
      </c>
      <c r="S69" s="105" t="str">
        <f t="shared" si="2"/>
        <v/>
      </c>
      <c r="T69" s="105" t="str">
        <f t="shared" si="3"/>
        <v/>
      </c>
      <c r="V69" s="132">
        <v>17</v>
      </c>
      <c r="W69" s="128" t="str">
        <f>IFERROR(LARGE(P$5:P$124,ROW(H17)),"")</f>
        <v/>
      </c>
      <c r="X69" s="130" t="e">
        <f t="shared" ref="X69" si="125">VLOOKUP(W69,P$5:T$124,3,FALSE)</f>
        <v>#N/A</v>
      </c>
      <c r="Y69" s="60" t="e">
        <f t="shared" ref="Y69:Y100" si="126">VLOOKUP(K69,$B$5:$F$124,4,FALSE)</f>
        <v>#N/A</v>
      </c>
      <c r="Z69" s="87" t="e">
        <f t="shared" ref="Z69:Z100" si="127">VLOOKUP(K69,$B$5:$F$124,5,FALSE)</f>
        <v>#N/A</v>
      </c>
      <c r="AB69" s="113"/>
      <c r="AC69" s="130"/>
      <c r="AD69" s="3"/>
      <c r="AE69" s="3"/>
      <c r="AF69" s="162"/>
      <c r="AG69" s="162"/>
      <c r="AH69" s="162"/>
      <c r="AI69" s="155"/>
    </row>
    <row r="70" spans="1:35" x14ac:dyDescent="0.3">
      <c r="A70" s="127"/>
      <c r="B70" t="str">
        <f>CONCATENATE(D$69,2)</f>
        <v>2</v>
      </c>
      <c r="C70" s="113"/>
      <c r="D70" s="130"/>
      <c r="E70" s="3" t="str">
        <f>IF(Anmeldung!I70=0,"",Anmeldung!I70)</f>
        <v/>
      </c>
      <c r="F70" s="3" t="str">
        <f>IF(Anmeldung!J70=0,"",Anmeldung!J70)</f>
        <v/>
      </c>
      <c r="G70" s="135"/>
      <c r="H70" s="135"/>
      <c r="I70" s="135"/>
      <c r="J70" s="138"/>
      <c r="K70" t="e">
        <f>CONCATENATE(X$69,2)</f>
        <v>#N/A</v>
      </c>
      <c r="L70" s="151"/>
      <c r="M70" s="151"/>
      <c r="N70" s="151"/>
      <c r="O70" s="168"/>
      <c r="P70" s="174"/>
      <c r="R70" s="176"/>
      <c r="S70" s="105" t="str">
        <f t="shared" ref="S70:S124" si="128">E70</f>
        <v/>
      </c>
      <c r="T70" s="105" t="str">
        <f t="shared" ref="T70:T124" si="129">F70</f>
        <v/>
      </c>
      <c r="V70" s="132"/>
      <c r="W70" s="128"/>
      <c r="X70" s="130"/>
      <c r="Y70" s="60" t="e">
        <f t="shared" si="126"/>
        <v>#N/A</v>
      </c>
      <c r="Z70" s="87" t="e">
        <f t="shared" si="127"/>
        <v>#N/A</v>
      </c>
      <c r="AB70" s="113"/>
      <c r="AC70" s="130"/>
      <c r="AD70" s="3"/>
      <c r="AE70" s="3"/>
      <c r="AF70" s="162"/>
      <c r="AG70" s="162"/>
      <c r="AH70" s="162"/>
      <c r="AI70" s="155"/>
    </row>
    <row r="71" spans="1:35" x14ac:dyDescent="0.3">
      <c r="A71" s="127"/>
      <c r="B71" t="str">
        <f>CONCATENATE(D$69,3)</f>
        <v>3</v>
      </c>
      <c r="C71" s="113"/>
      <c r="D71" s="130"/>
      <c r="E71" s="3" t="str">
        <f>IF(Anmeldung!I71=0,"",Anmeldung!I71)</f>
        <v/>
      </c>
      <c r="F71" s="3" t="str">
        <f>IF(Anmeldung!J71=0,"",Anmeldung!J71)</f>
        <v/>
      </c>
      <c r="G71" s="135"/>
      <c r="H71" s="135"/>
      <c r="I71" s="135"/>
      <c r="J71" s="138"/>
      <c r="K71" t="e">
        <f>CONCATENATE(X$69,3)</f>
        <v>#N/A</v>
      </c>
      <c r="L71" s="151"/>
      <c r="M71" s="151"/>
      <c r="N71" s="151"/>
      <c r="O71" s="168"/>
      <c r="P71" s="174"/>
      <c r="R71" s="176"/>
      <c r="S71" s="105" t="str">
        <f t="shared" si="128"/>
        <v/>
      </c>
      <c r="T71" s="105" t="str">
        <f t="shared" si="129"/>
        <v/>
      </c>
      <c r="V71" s="132"/>
      <c r="W71" s="128"/>
      <c r="X71" s="130"/>
      <c r="Y71" s="60" t="e">
        <f t="shared" si="126"/>
        <v>#N/A</v>
      </c>
      <c r="Z71" s="87" t="e">
        <f t="shared" si="127"/>
        <v>#N/A</v>
      </c>
      <c r="AB71" s="113"/>
      <c r="AC71" s="130"/>
      <c r="AD71" s="3"/>
      <c r="AE71" s="3"/>
      <c r="AF71" s="162"/>
      <c r="AG71" s="162"/>
      <c r="AH71" s="162"/>
      <c r="AI71" s="155"/>
    </row>
    <row r="72" spans="1:35" x14ac:dyDescent="0.3">
      <c r="A72" s="127"/>
      <c r="B72" t="str">
        <f>CONCATENATE(D$69,4)</f>
        <v>4</v>
      </c>
      <c r="C72" s="113"/>
      <c r="D72" s="130"/>
      <c r="E72" s="3" t="str">
        <f>IF(Anmeldung!I72=0,"",Anmeldung!I72)</f>
        <v/>
      </c>
      <c r="F72" s="3" t="str">
        <f>IF(Anmeldung!J72=0,"",Anmeldung!J72)</f>
        <v/>
      </c>
      <c r="G72" s="136"/>
      <c r="H72" s="136"/>
      <c r="I72" s="136"/>
      <c r="J72" s="139"/>
      <c r="K72" t="e">
        <f>CONCATENATE(X$69,4)</f>
        <v>#N/A</v>
      </c>
      <c r="L72" s="151"/>
      <c r="M72" s="151"/>
      <c r="N72" s="151"/>
      <c r="O72" s="169"/>
      <c r="P72" s="175"/>
      <c r="R72" s="176"/>
      <c r="S72" s="105" t="str">
        <f t="shared" si="128"/>
        <v/>
      </c>
      <c r="T72" s="105" t="str">
        <f t="shared" si="129"/>
        <v/>
      </c>
      <c r="V72" s="132"/>
      <c r="W72" s="128"/>
      <c r="X72" s="130"/>
      <c r="Y72" s="60" t="e">
        <f t="shared" si="126"/>
        <v>#N/A</v>
      </c>
      <c r="Z72" s="87" t="e">
        <f t="shared" si="127"/>
        <v>#N/A</v>
      </c>
      <c r="AB72" s="113"/>
      <c r="AC72" s="130"/>
      <c r="AD72" s="3"/>
      <c r="AE72" s="3"/>
      <c r="AF72" s="162"/>
      <c r="AG72" s="162"/>
      <c r="AH72" s="162"/>
      <c r="AI72" s="161"/>
    </row>
    <row r="73" spans="1:35" x14ac:dyDescent="0.3">
      <c r="A73" s="127" t="str">
        <f t="shared" ref="A73" si="130">IF(W73=0,"",W73)</f>
        <v/>
      </c>
      <c r="B73" t="str">
        <f>CONCATENATE(D$73,1)</f>
        <v>1</v>
      </c>
      <c r="C73" s="113">
        <f>Anmeldung!G73</f>
        <v>18</v>
      </c>
      <c r="D73" s="130" t="str">
        <f>IF(Anmeldung!H73=0,"",Anmeldung!H73)</f>
        <v/>
      </c>
      <c r="E73" s="3" t="str">
        <f>IF(Anmeldung!I73=0,"",Anmeldung!I73)</f>
        <v/>
      </c>
      <c r="F73" s="3" t="str">
        <f>IF(Anmeldung!J73=0,"",Anmeldung!J73)</f>
        <v/>
      </c>
      <c r="G73" s="134">
        <v>0</v>
      </c>
      <c r="H73" s="134">
        <v>0</v>
      </c>
      <c r="I73" s="134">
        <v>0</v>
      </c>
      <c r="J73" s="138" t="str">
        <f t="shared" si="115"/>
        <v/>
      </c>
      <c r="K73" t="e">
        <f>CONCATENATE(X$73,1)</f>
        <v>#N/A</v>
      </c>
      <c r="L73" s="151">
        <v>0</v>
      </c>
      <c r="M73" s="151">
        <v>0</v>
      </c>
      <c r="N73" s="151">
        <v>0</v>
      </c>
      <c r="O73" s="139" t="str">
        <f t="shared" ref="O73" si="131">IF(SUM(L73,M73,N73)=0,"",SUM(L73,M73,N73))</f>
        <v/>
      </c>
      <c r="P73" s="173" t="str">
        <f t="shared" ref="P73" si="132">IF(SUM(J73,O73)=0," ",SUM(J73,O73))</f>
        <v xml:space="preserve"> </v>
      </c>
      <c r="R73" s="176" t="str">
        <f t="shared" ref="R73" si="133">D73</f>
        <v/>
      </c>
      <c r="S73" s="105" t="str">
        <f t="shared" si="128"/>
        <v/>
      </c>
      <c r="T73" s="105" t="str">
        <f t="shared" si="129"/>
        <v/>
      </c>
      <c r="V73" s="132">
        <v>18</v>
      </c>
      <c r="W73" s="128" t="str">
        <f>IFERROR(LARGE(P$5:P$124,ROW(H18)),"")</f>
        <v/>
      </c>
      <c r="X73" s="130" t="e">
        <f t="shared" ref="X73" si="134">VLOOKUP(W73,P$5:T$124,3,FALSE)</f>
        <v>#N/A</v>
      </c>
      <c r="Y73" s="60" t="e">
        <f t="shared" si="126"/>
        <v>#N/A</v>
      </c>
      <c r="Z73" s="87" t="e">
        <f t="shared" si="127"/>
        <v>#N/A</v>
      </c>
      <c r="AB73" s="113"/>
      <c r="AC73" s="130"/>
      <c r="AD73" s="3"/>
      <c r="AE73" s="3"/>
      <c r="AF73" s="162"/>
      <c r="AG73" s="162"/>
      <c r="AH73" s="162"/>
      <c r="AI73" s="155"/>
    </row>
    <row r="74" spans="1:35" x14ac:dyDescent="0.3">
      <c r="A74" s="127"/>
      <c r="B74" t="str">
        <f>CONCATENATE(D$73,2)</f>
        <v>2</v>
      </c>
      <c r="C74" s="113"/>
      <c r="D74" s="130"/>
      <c r="E74" s="3" t="str">
        <f>IF(Anmeldung!I74=0,"",Anmeldung!I74)</f>
        <v/>
      </c>
      <c r="F74" s="3" t="str">
        <f>IF(Anmeldung!J74=0,"",Anmeldung!J74)</f>
        <v/>
      </c>
      <c r="G74" s="135"/>
      <c r="H74" s="135"/>
      <c r="I74" s="135"/>
      <c r="J74" s="138"/>
      <c r="K74" t="e">
        <f>CONCATENATE(X$73,2)</f>
        <v>#N/A</v>
      </c>
      <c r="L74" s="151"/>
      <c r="M74" s="151"/>
      <c r="N74" s="151"/>
      <c r="O74" s="168"/>
      <c r="P74" s="174"/>
      <c r="R74" s="176"/>
      <c r="S74" s="105" t="str">
        <f t="shared" si="128"/>
        <v/>
      </c>
      <c r="T74" s="105" t="str">
        <f t="shared" si="129"/>
        <v/>
      </c>
      <c r="V74" s="132"/>
      <c r="W74" s="128"/>
      <c r="X74" s="130"/>
      <c r="Y74" s="60" t="e">
        <f t="shared" si="126"/>
        <v>#N/A</v>
      </c>
      <c r="Z74" s="87" t="e">
        <f t="shared" si="127"/>
        <v>#N/A</v>
      </c>
      <c r="AB74" s="113"/>
      <c r="AC74" s="130"/>
      <c r="AD74" s="3"/>
      <c r="AE74" s="3"/>
      <c r="AF74" s="162"/>
      <c r="AG74" s="162"/>
      <c r="AH74" s="162"/>
      <c r="AI74" s="155"/>
    </row>
    <row r="75" spans="1:35" x14ac:dyDescent="0.3">
      <c r="A75" s="127"/>
      <c r="B75" t="str">
        <f>CONCATENATE(D$73,3)</f>
        <v>3</v>
      </c>
      <c r="C75" s="113"/>
      <c r="D75" s="130"/>
      <c r="E75" s="3" t="str">
        <f>IF(Anmeldung!I75=0,"",Anmeldung!I75)</f>
        <v/>
      </c>
      <c r="F75" s="3" t="str">
        <f>IF(Anmeldung!J75=0,"",Anmeldung!J75)</f>
        <v/>
      </c>
      <c r="G75" s="135"/>
      <c r="H75" s="135"/>
      <c r="I75" s="135"/>
      <c r="J75" s="138"/>
      <c r="K75" t="e">
        <f>CONCATENATE(X$73,3)</f>
        <v>#N/A</v>
      </c>
      <c r="L75" s="151"/>
      <c r="M75" s="151"/>
      <c r="N75" s="151"/>
      <c r="O75" s="168"/>
      <c r="P75" s="174"/>
      <c r="R75" s="176"/>
      <c r="S75" s="105" t="str">
        <f t="shared" si="128"/>
        <v/>
      </c>
      <c r="T75" s="105" t="str">
        <f t="shared" si="129"/>
        <v/>
      </c>
      <c r="V75" s="132"/>
      <c r="W75" s="128"/>
      <c r="X75" s="130"/>
      <c r="Y75" s="60" t="e">
        <f t="shared" si="126"/>
        <v>#N/A</v>
      </c>
      <c r="Z75" s="87" t="e">
        <f t="shared" si="127"/>
        <v>#N/A</v>
      </c>
      <c r="AB75" s="113"/>
      <c r="AC75" s="130"/>
      <c r="AD75" s="3"/>
      <c r="AE75" s="3"/>
      <c r="AF75" s="162"/>
      <c r="AG75" s="162"/>
      <c r="AH75" s="162"/>
      <c r="AI75" s="155"/>
    </row>
    <row r="76" spans="1:35" x14ac:dyDescent="0.3">
      <c r="A76" s="127"/>
      <c r="B76" t="str">
        <f>CONCATENATE(D$73,4)</f>
        <v>4</v>
      </c>
      <c r="C76" s="113"/>
      <c r="D76" s="130"/>
      <c r="E76" s="3" t="str">
        <f>IF(Anmeldung!I76=0,"",Anmeldung!I76)</f>
        <v/>
      </c>
      <c r="F76" s="3" t="str">
        <f>IF(Anmeldung!J76=0,"",Anmeldung!J76)</f>
        <v/>
      </c>
      <c r="G76" s="136"/>
      <c r="H76" s="136"/>
      <c r="I76" s="136"/>
      <c r="J76" s="138"/>
      <c r="K76" t="e">
        <f>CONCATENATE(X$73,4)</f>
        <v>#N/A</v>
      </c>
      <c r="L76" s="151"/>
      <c r="M76" s="151"/>
      <c r="N76" s="151"/>
      <c r="O76" s="169"/>
      <c r="P76" s="175"/>
      <c r="R76" s="176"/>
      <c r="S76" s="105" t="str">
        <f t="shared" si="128"/>
        <v/>
      </c>
      <c r="T76" s="105" t="str">
        <f t="shared" si="129"/>
        <v/>
      </c>
      <c r="V76" s="132"/>
      <c r="W76" s="128"/>
      <c r="X76" s="130"/>
      <c r="Y76" s="60" t="e">
        <f t="shared" si="126"/>
        <v>#N/A</v>
      </c>
      <c r="Z76" s="87" t="e">
        <f t="shared" si="127"/>
        <v>#N/A</v>
      </c>
      <c r="AB76" s="113"/>
      <c r="AC76" s="130"/>
      <c r="AD76" s="3"/>
      <c r="AE76" s="3"/>
      <c r="AF76" s="162"/>
      <c r="AG76" s="162"/>
      <c r="AH76" s="162"/>
      <c r="AI76" s="155"/>
    </row>
    <row r="77" spans="1:35" x14ac:dyDescent="0.3">
      <c r="A77" s="127" t="str">
        <f t="shared" ref="A77" si="135">IF(W77=0,"",W77)</f>
        <v/>
      </c>
      <c r="B77" t="str">
        <f>CONCATENATE(D$77,1)</f>
        <v>1</v>
      </c>
      <c r="C77" s="113">
        <f>Anmeldung!G77</f>
        <v>19</v>
      </c>
      <c r="D77" s="130" t="str">
        <f>IF(Anmeldung!H77=0,"",Anmeldung!H77)</f>
        <v/>
      </c>
      <c r="E77" s="3" t="str">
        <f>IF(Anmeldung!I77=0,"",Anmeldung!I77)</f>
        <v/>
      </c>
      <c r="F77" s="3" t="str">
        <f>IF(Anmeldung!J77=0,"",Anmeldung!J77)</f>
        <v/>
      </c>
      <c r="G77" s="134">
        <v>0</v>
      </c>
      <c r="H77" s="134">
        <v>0</v>
      </c>
      <c r="I77" s="134">
        <v>0</v>
      </c>
      <c r="J77" s="138" t="str">
        <f t="shared" si="121"/>
        <v/>
      </c>
      <c r="K77" t="e">
        <f>CONCATENATE(X$77,1)</f>
        <v>#N/A</v>
      </c>
      <c r="L77" s="151">
        <v>0</v>
      </c>
      <c r="M77" s="151">
        <v>0</v>
      </c>
      <c r="N77" s="151">
        <v>0</v>
      </c>
      <c r="O77" s="139" t="str">
        <f t="shared" ref="O77" si="136">IF(SUM(L77,M77,N77)=0,"",SUM(L77,M77,N77))</f>
        <v/>
      </c>
      <c r="P77" s="173" t="str">
        <f t="shared" ref="P77" si="137">IF(SUM(J77,O77)=0," ",SUM(J77,O77))</f>
        <v xml:space="preserve"> </v>
      </c>
      <c r="R77" s="176" t="str">
        <f t="shared" ref="R77" si="138">D77</f>
        <v/>
      </c>
      <c r="S77" s="105" t="str">
        <f t="shared" si="128"/>
        <v/>
      </c>
      <c r="T77" s="105" t="str">
        <f t="shared" si="129"/>
        <v/>
      </c>
      <c r="V77" s="132">
        <v>19</v>
      </c>
      <c r="W77" s="128" t="str">
        <f>IFERROR(LARGE(P$5:P$124,ROW(H19)),"")</f>
        <v/>
      </c>
      <c r="X77" s="130" t="e">
        <f t="shared" ref="X77" si="139">VLOOKUP(W77,P$5:T$124,3,FALSE)</f>
        <v>#N/A</v>
      </c>
      <c r="Y77" s="60" t="e">
        <f t="shared" si="126"/>
        <v>#N/A</v>
      </c>
      <c r="Z77" s="87" t="e">
        <f t="shared" si="127"/>
        <v>#N/A</v>
      </c>
      <c r="AB77" s="113"/>
      <c r="AC77" s="130"/>
      <c r="AD77" s="3"/>
      <c r="AE77" s="3"/>
      <c r="AF77" s="162"/>
      <c r="AG77" s="162"/>
      <c r="AH77" s="162"/>
      <c r="AI77" s="155"/>
    </row>
    <row r="78" spans="1:35" x14ac:dyDescent="0.3">
      <c r="A78" s="127"/>
      <c r="B78" t="str">
        <f>CONCATENATE(D$77,2)</f>
        <v>2</v>
      </c>
      <c r="C78" s="113"/>
      <c r="D78" s="130"/>
      <c r="E78" s="3" t="str">
        <f>IF(Anmeldung!I78=0,"",Anmeldung!I78)</f>
        <v/>
      </c>
      <c r="F78" s="3" t="str">
        <f>IF(Anmeldung!J78=0,"",Anmeldung!J78)</f>
        <v/>
      </c>
      <c r="G78" s="135"/>
      <c r="H78" s="135"/>
      <c r="I78" s="135"/>
      <c r="J78" s="138"/>
      <c r="K78" t="e">
        <f>CONCATENATE(X$77,2)</f>
        <v>#N/A</v>
      </c>
      <c r="L78" s="151"/>
      <c r="M78" s="151"/>
      <c r="N78" s="151"/>
      <c r="O78" s="168"/>
      <c r="P78" s="174"/>
      <c r="R78" s="176"/>
      <c r="S78" s="105" t="str">
        <f t="shared" si="128"/>
        <v/>
      </c>
      <c r="T78" s="105" t="str">
        <f t="shared" si="129"/>
        <v/>
      </c>
      <c r="V78" s="132"/>
      <c r="W78" s="128"/>
      <c r="X78" s="130"/>
      <c r="Y78" s="60" t="e">
        <f t="shared" si="126"/>
        <v>#N/A</v>
      </c>
      <c r="Z78" s="87" t="e">
        <f t="shared" si="127"/>
        <v>#N/A</v>
      </c>
      <c r="AB78" s="113"/>
      <c r="AC78" s="130"/>
      <c r="AD78" s="3"/>
      <c r="AE78" s="3"/>
      <c r="AF78" s="162"/>
      <c r="AG78" s="162"/>
      <c r="AH78" s="162"/>
      <c r="AI78" s="155"/>
    </row>
    <row r="79" spans="1:35" x14ac:dyDescent="0.3">
      <c r="A79" s="127"/>
      <c r="B79" t="str">
        <f>CONCATENATE(D$77,3)</f>
        <v>3</v>
      </c>
      <c r="C79" s="113"/>
      <c r="D79" s="130"/>
      <c r="E79" s="3" t="str">
        <f>IF(Anmeldung!I79=0,"",Anmeldung!I79)</f>
        <v/>
      </c>
      <c r="F79" s="3" t="str">
        <f>IF(Anmeldung!J79=0,"",Anmeldung!J79)</f>
        <v/>
      </c>
      <c r="G79" s="135"/>
      <c r="H79" s="135"/>
      <c r="I79" s="135"/>
      <c r="J79" s="138"/>
      <c r="K79" t="e">
        <f>CONCATENATE(X$77,3)</f>
        <v>#N/A</v>
      </c>
      <c r="L79" s="151"/>
      <c r="M79" s="151"/>
      <c r="N79" s="151"/>
      <c r="O79" s="168"/>
      <c r="P79" s="174"/>
      <c r="R79" s="176"/>
      <c r="S79" s="105" t="str">
        <f t="shared" si="128"/>
        <v/>
      </c>
      <c r="T79" s="105" t="str">
        <f t="shared" si="129"/>
        <v/>
      </c>
      <c r="V79" s="132"/>
      <c r="W79" s="128"/>
      <c r="X79" s="130"/>
      <c r="Y79" s="60" t="e">
        <f t="shared" si="126"/>
        <v>#N/A</v>
      </c>
      <c r="Z79" s="87" t="e">
        <f t="shared" si="127"/>
        <v>#N/A</v>
      </c>
      <c r="AB79" s="113"/>
      <c r="AC79" s="130"/>
      <c r="AD79" s="3"/>
      <c r="AE79" s="3"/>
      <c r="AF79" s="162"/>
      <c r="AG79" s="162"/>
      <c r="AH79" s="162"/>
      <c r="AI79" s="155"/>
    </row>
    <row r="80" spans="1:35" x14ac:dyDescent="0.3">
      <c r="A80" s="127"/>
      <c r="B80" t="str">
        <f>CONCATENATE(D$77,4)</f>
        <v>4</v>
      </c>
      <c r="C80" s="113"/>
      <c r="D80" s="130"/>
      <c r="E80" s="3" t="str">
        <f>IF(Anmeldung!I80=0,"",Anmeldung!I80)</f>
        <v/>
      </c>
      <c r="F80" s="3" t="str">
        <f>IF(Anmeldung!J80=0,"",Anmeldung!J80)</f>
        <v/>
      </c>
      <c r="G80" s="136"/>
      <c r="H80" s="136"/>
      <c r="I80" s="136"/>
      <c r="J80" s="139"/>
      <c r="K80" t="e">
        <f>CONCATENATE(X$77,4)</f>
        <v>#N/A</v>
      </c>
      <c r="L80" s="151"/>
      <c r="M80" s="151"/>
      <c r="N80" s="151"/>
      <c r="O80" s="169"/>
      <c r="P80" s="175"/>
      <c r="R80" s="176"/>
      <c r="S80" s="105" t="str">
        <f t="shared" si="128"/>
        <v/>
      </c>
      <c r="T80" s="105" t="str">
        <f t="shared" si="129"/>
        <v/>
      </c>
      <c r="V80" s="132"/>
      <c r="W80" s="128"/>
      <c r="X80" s="130"/>
      <c r="Y80" s="60" t="e">
        <f t="shared" si="126"/>
        <v>#N/A</v>
      </c>
      <c r="Z80" s="87" t="e">
        <f t="shared" si="127"/>
        <v>#N/A</v>
      </c>
      <c r="AB80" s="113"/>
      <c r="AC80" s="130"/>
      <c r="AD80" s="3"/>
      <c r="AE80" s="3"/>
      <c r="AF80" s="162"/>
      <c r="AG80" s="162"/>
      <c r="AH80" s="162"/>
      <c r="AI80" s="161"/>
    </row>
    <row r="81" spans="1:35" x14ac:dyDescent="0.3">
      <c r="A81" s="127" t="str">
        <f t="shared" ref="A81" si="140">IF(W81=0,"",W81)</f>
        <v/>
      </c>
      <c r="B81" t="str">
        <f>CONCATENATE(D$81,1)</f>
        <v>1</v>
      </c>
      <c r="C81" s="113">
        <f>Anmeldung!G81</f>
        <v>20</v>
      </c>
      <c r="D81" s="130" t="str">
        <f>IF(Anmeldung!H81=0,"",Anmeldung!H81)</f>
        <v/>
      </c>
      <c r="E81" s="3" t="str">
        <f>IF(Anmeldung!I81=0,"",Anmeldung!I81)</f>
        <v/>
      </c>
      <c r="F81" s="3" t="str">
        <f>IF(Anmeldung!J81=0,"",Anmeldung!J81)</f>
        <v/>
      </c>
      <c r="G81" s="134">
        <v>0</v>
      </c>
      <c r="H81" s="134">
        <v>0</v>
      </c>
      <c r="I81" s="134">
        <v>0</v>
      </c>
      <c r="J81" s="138" t="str">
        <f t="shared" si="121"/>
        <v/>
      </c>
      <c r="K81" t="e">
        <f>CONCATENATE(X$81,1)</f>
        <v>#N/A</v>
      </c>
      <c r="L81" s="151">
        <v>0</v>
      </c>
      <c r="M81" s="151">
        <v>0</v>
      </c>
      <c r="N81" s="151">
        <v>0</v>
      </c>
      <c r="O81" s="139" t="str">
        <f t="shared" ref="O81" si="141">IF(SUM(L81,M81,N81)=0,"",SUM(L81,M81,N81))</f>
        <v/>
      </c>
      <c r="P81" s="173" t="str">
        <f t="shared" ref="P81" si="142">IF(SUM(J81,O81)=0," ",SUM(J81,O81))</f>
        <v xml:space="preserve"> </v>
      </c>
      <c r="R81" s="176" t="str">
        <f t="shared" ref="R81" si="143">D81</f>
        <v/>
      </c>
      <c r="S81" s="105" t="str">
        <f t="shared" si="128"/>
        <v/>
      </c>
      <c r="T81" s="105" t="str">
        <f t="shared" si="129"/>
        <v/>
      </c>
      <c r="V81" s="132">
        <v>20</v>
      </c>
      <c r="W81" s="128" t="str">
        <f>IFERROR(LARGE(P$5:P$124,ROW(H20)),"")</f>
        <v/>
      </c>
      <c r="X81" s="130" t="e">
        <f t="shared" ref="X81" si="144">VLOOKUP(W81,P$5:T$124,3,FALSE)</f>
        <v>#N/A</v>
      </c>
      <c r="Y81" s="60" t="e">
        <f t="shared" si="126"/>
        <v>#N/A</v>
      </c>
      <c r="Z81" s="87" t="e">
        <f t="shared" si="127"/>
        <v>#N/A</v>
      </c>
      <c r="AB81" s="113"/>
      <c r="AC81" s="130"/>
      <c r="AD81" s="3"/>
      <c r="AE81" s="3"/>
      <c r="AF81" s="162"/>
      <c r="AG81" s="162"/>
      <c r="AH81" s="162"/>
      <c r="AI81" s="155"/>
    </row>
    <row r="82" spans="1:35" x14ac:dyDescent="0.3">
      <c r="A82" s="127"/>
      <c r="B82" t="str">
        <f>CONCATENATE(D$81,2)</f>
        <v>2</v>
      </c>
      <c r="C82" s="113"/>
      <c r="D82" s="130"/>
      <c r="E82" s="3" t="str">
        <f>IF(Anmeldung!I82=0,"",Anmeldung!I82)</f>
        <v/>
      </c>
      <c r="F82" s="3" t="str">
        <f>IF(Anmeldung!J82=0,"",Anmeldung!J82)</f>
        <v/>
      </c>
      <c r="G82" s="135"/>
      <c r="H82" s="135"/>
      <c r="I82" s="135"/>
      <c r="J82" s="138"/>
      <c r="K82" t="e">
        <f>CONCATENATE(X$81,2)</f>
        <v>#N/A</v>
      </c>
      <c r="L82" s="151"/>
      <c r="M82" s="151"/>
      <c r="N82" s="151"/>
      <c r="O82" s="168"/>
      <c r="P82" s="174"/>
      <c r="R82" s="176"/>
      <c r="S82" s="105" t="str">
        <f t="shared" si="128"/>
        <v/>
      </c>
      <c r="T82" s="105" t="str">
        <f t="shared" si="129"/>
        <v/>
      </c>
      <c r="V82" s="132"/>
      <c r="W82" s="128"/>
      <c r="X82" s="130"/>
      <c r="Y82" s="60" t="e">
        <f t="shared" si="126"/>
        <v>#N/A</v>
      </c>
      <c r="Z82" s="87" t="e">
        <f t="shared" si="127"/>
        <v>#N/A</v>
      </c>
      <c r="AB82" s="113"/>
      <c r="AC82" s="130"/>
      <c r="AD82" s="3"/>
      <c r="AE82" s="3"/>
      <c r="AF82" s="162"/>
      <c r="AG82" s="162"/>
      <c r="AH82" s="162"/>
      <c r="AI82" s="155"/>
    </row>
    <row r="83" spans="1:35" x14ac:dyDescent="0.3">
      <c r="A83" s="127"/>
      <c r="B83" t="str">
        <f>CONCATENATE(D$81,3)</f>
        <v>3</v>
      </c>
      <c r="C83" s="113"/>
      <c r="D83" s="130"/>
      <c r="E83" s="3" t="str">
        <f>IF(Anmeldung!I83=0,"",Anmeldung!I83)</f>
        <v/>
      </c>
      <c r="F83" s="3" t="str">
        <f>IF(Anmeldung!J83=0,"",Anmeldung!J83)</f>
        <v/>
      </c>
      <c r="G83" s="135"/>
      <c r="H83" s="135"/>
      <c r="I83" s="135"/>
      <c r="J83" s="138"/>
      <c r="K83" t="e">
        <f>CONCATENATE(X$81,3)</f>
        <v>#N/A</v>
      </c>
      <c r="L83" s="151"/>
      <c r="M83" s="151"/>
      <c r="N83" s="151"/>
      <c r="O83" s="168"/>
      <c r="P83" s="174"/>
      <c r="R83" s="176"/>
      <c r="S83" s="105" t="str">
        <f t="shared" si="128"/>
        <v/>
      </c>
      <c r="T83" s="105" t="str">
        <f t="shared" si="129"/>
        <v/>
      </c>
      <c r="V83" s="132"/>
      <c r="W83" s="128"/>
      <c r="X83" s="130"/>
      <c r="Y83" s="60" t="e">
        <f t="shared" si="126"/>
        <v>#N/A</v>
      </c>
      <c r="Z83" s="87" t="e">
        <f t="shared" si="127"/>
        <v>#N/A</v>
      </c>
      <c r="AB83" s="113"/>
      <c r="AC83" s="130"/>
      <c r="AD83" s="3"/>
      <c r="AE83" s="3"/>
      <c r="AF83" s="162"/>
      <c r="AG83" s="162"/>
      <c r="AH83" s="162"/>
      <c r="AI83" s="155"/>
    </row>
    <row r="84" spans="1:35" x14ac:dyDescent="0.3">
      <c r="A84" s="127"/>
      <c r="B84" t="str">
        <f>CONCATENATE(D$81,4)</f>
        <v>4</v>
      </c>
      <c r="C84" s="113"/>
      <c r="D84" s="130"/>
      <c r="E84" s="3" t="str">
        <f>IF(Anmeldung!I84=0,"",Anmeldung!I84)</f>
        <v/>
      </c>
      <c r="F84" s="3" t="str">
        <f>IF(Anmeldung!J84=0,"",Anmeldung!J84)</f>
        <v/>
      </c>
      <c r="G84" s="136"/>
      <c r="H84" s="136"/>
      <c r="I84" s="136"/>
      <c r="J84" s="138"/>
      <c r="K84" t="e">
        <f>CONCATENATE(X$81,4)</f>
        <v>#N/A</v>
      </c>
      <c r="L84" s="151"/>
      <c r="M84" s="151"/>
      <c r="N84" s="151"/>
      <c r="O84" s="169"/>
      <c r="P84" s="175"/>
      <c r="R84" s="176"/>
      <c r="S84" s="105" t="str">
        <f t="shared" si="128"/>
        <v/>
      </c>
      <c r="T84" s="105" t="str">
        <f t="shared" si="129"/>
        <v/>
      </c>
      <c r="V84" s="132"/>
      <c r="W84" s="128"/>
      <c r="X84" s="130"/>
      <c r="Y84" s="60" t="e">
        <f t="shared" si="126"/>
        <v>#N/A</v>
      </c>
      <c r="Z84" s="87" t="e">
        <f t="shared" si="127"/>
        <v>#N/A</v>
      </c>
      <c r="AB84" s="113"/>
      <c r="AC84" s="130"/>
      <c r="AD84" s="3"/>
      <c r="AE84" s="3"/>
      <c r="AF84" s="162"/>
      <c r="AG84" s="162"/>
      <c r="AH84" s="162"/>
      <c r="AI84" s="155"/>
    </row>
    <row r="85" spans="1:35" x14ac:dyDescent="0.3">
      <c r="A85" s="127" t="str">
        <f t="shared" ref="A85" si="145">IF(W85=0,"",W85)</f>
        <v/>
      </c>
      <c r="B85" t="str">
        <f>CONCATENATE(D$85,1)</f>
        <v>1</v>
      </c>
      <c r="C85" s="113">
        <f>Anmeldung!G85</f>
        <v>21</v>
      </c>
      <c r="D85" s="130" t="str">
        <f>IF(Anmeldung!H85=0,"",Anmeldung!H85)</f>
        <v/>
      </c>
      <c r="E85" s="3" t="str">
        <f>IF(Anmeldung!I85=0,"",Anmeldung!I85)</f>
        <v/>
      </c>
      <c r="F85" s="3" t="str">
        <f>IF(Anmeldung!J85=0,"",Anmeldung!J85)</f>
        <v/>
      </c>
      <c r="G85" s="134">
        <v>0</v>
      </c>
      <c r="H85" s="134">
        <v>0</v>
      </c>
      <c r="I85" s="134">
        <v>0</v>
      </c>
      <c r="J85" s="138" t="str">
        <f t="shared" si="121"/>
        <v/>
      </c>
      <c r="K85" t="e">
        <f>CONCATENATE(X$85,1)</f>
        <v>#N/A</v>
      </c>
      <c r="L85" s="151">
        <v>0</v>
      </c>
      <c r="M85" s="151">
        <v>0</v>
      </c>
      <c r="N85" s="151">
        <v>0</v>
      </c>
      <c r="O85" s="139" t="str">
        <f t="shared" ref="O85" si="146">IF(SUM(L85,M85,N85)=0,"",SUM(L85,M85,N85))</f>
        <v/>
      </c>
      <c r="P85" s="173" t="str">
        <f t="shared" ref="P85" si="147">IF(SUM(J85,O85)=0," ",SUM(J85,O85))</f>
        <v xml:space="preserve"> </v>
      </c>
      <c r="R85" s="176" t="str">
        <f t="shared" ref="R85" si="148">D85</f>
        <v/>
      </c>
      <c r="S85" s="105" t="str">
        <f t="shared" si="128"/>
        <v/>
      </c>
      <c r="T85" s="105" t="str">
        <f t="shared" si="129"/>
        <v/>
      </c>
      <c r="V85" s="132">
        <v>21</v>
      </c>
      <c r="W85" s="128" t="str">
        <f>IFERROR(LARGE(P$5:P$124,ROW(H21)),"")</f>
        <v/>
      </c>
      <c r="X85" s="130" t="e">
        <f t="shared" ref="X85" si="149">VLOOKUP(W85,P$5:T$124,3,FALSE)</f>
        <v>#N/A</v>
      </c>
      <c r="Y85" s="60" t="e">
        <f t="shared" si="126"/>
        <v>#N/A</v>
      </c>
      <c r="Z85" s="87" t="e">
        <f t="shared" si="127"/>
        <v>#N/A</v>
      </c>
      <c r="AB85" s="113"/>
      <c r="AC85" s="130"/>
      <c r="AD85" s="3"/>
      <c r="AE85" s="3"/>
      <c r="AF85" s="162"/>
      <c r="AG85" s="162"/>
      <c r="AH85" s="162"/>
      <c r="AI85" s="155"/>
    </row>
    <row r="86" spans="1:35" x14ac:dyDescent="0.3">
      <c r="A86" s="127"/>
      <c r="B86" t="str">
        <f>CONCATENATE(D$85,2)</f>
        <v>2</v>
      </c>
      <c r="C86" s="113"/>
      <c r="D86" s="130"/>
      <c r="E86" s="3" t="str">
        <f>IF(Anmeldung!I86=0,"",Anmeldung!I86)</f>
        <v/>
      </c>
      <c r="F86" s="3" t="str">
        <f>IF(Anmeldung!J86=0,"",Anmeldung!J86)</f>
        <v/>
      </c>
      <c r="G86" s="135"/>
      <c r="H86" s="135"/>
      <c r="I86" s="135"/>
      <c r="J86" s="138"/>
      <c r="K86" t="e">
        <f>CONCATENATE(X$85,2)</f>
        <v>#N/A</v>
      </c>
      <c r="L86" s="151"/>
      <c r="M86" s="151"/>
      <c r="N86" s="151"/>
      <c r="O86" s="168"/>
      <c r="P86" s="174"/>
      <c r="R86" s="176"/>
      <c r="S86" s="105" t="str">
        <f t="shared" si="128"/>
        <v/>
      </c>
      <c r="T86" s="105" t="str">
        <f t="shared" si="129"/>
        <v/>
      </c>
      <c r="V86" s="132"/>
      <c r="W86" s="128"/>
      <c r="X86" s="130"/>
      <c r="Y86" s="60" t="e">
        <f t="shared" si="126"/>
        <v>#N/A</v>
      </c>
      <c r="Z86" s="87" t="e">
        <f t="shared" si="127"/>
        <v>#N/A</v>
      </c>
      <c r="AB86" s="113"/>
      <c r="AC86" s="130"/>
      <c r="AD86" s="3"/>
      <c r="AE86" s="3"/>
      <c r="AF86" s="162"/>
      <c r="AG86" s="162"/>
      <c r="AH86" s="162"/>
      <c r="AI86" s="155"/>
    </row>
    <row r="87" spans="1:35" x14ac:dyDescent="0.3">
      <c r="A87" s="127"/>
      <c r="B87" t="str">
        <f>CONCATENATE(D$85,3)</f>
        <v>3</v>
      </c>
      <c r="C87" s="113"/>
      <c r="D87" s="130"/>
      <c r="E87" s="3" t="str">
        <f>IF(Anmeldung!I87=0,"",Anmeldung!I87)</f>
        <v/>
      </c>
      <c r="F87" s="3" t="str">
        <f>IF(Anmeldung!J87=0,"",Anmeldung!J87)</f>
        <v/>
      </c>
      <c r="G87" s="135"/>
      <c r="H87" s="135"/>
      <c r="I87" s="135"/>
      <c r="J87" s="138"/>
      <c r="K87" t="e">
        <f>CONCATENATE(X$85,3)</f>
        <v>#N/A</v>
      </c>
      <c r="L87" s="151"/>
      <c r="M87" s="151"/>
      <c r="N87" s="151"/>
      <c r="O87" s="168"/>
      <c r="P87" s="174"/>
      <c r="R87" s="176"/>
      <c r="S87" s="105" t="str">
        <f t="shared" si="128"/>
        <v/>
      </c>
      <c r="T87" s="105" t="str">
        <f t="shared" si="129"/>
        <v/>
      </c>
      <c r="V87" s="132"/>
      <c r="W87" s="128"/>
      <c r="X87" s="130"/>
      <c r="Y87" s="60" t="e">
        <f t="shared" si="126"/>
        <v>#N/A</v>
      </c>
      <c r="Z87" s="87" t="e">
        <f t="shared" si="127"/>
        <v>#N/A</v>
      </c>
      <c r="AB87" s="113"/>
      <c r="AC87" s="130"/>
      <c r="AD87" s="3"/>
      <c r="AE87" s="3"/>
      <c r="AF87" s="162"/>
      <c r="AG87" s="162"/>
      <c r="AH87" s="162"/>
      <c r="AI87" s="155"/>
    </row>
    <row r="88" spans="1:35" x14ac:dyDescent="0.3">
      <c r="A88" s="127"/>
      <c r="B88" t="str">
        <f>CONCATENATE(D$85,4)</f>
        <v>4</v>
      </c>
      <c r="C88" s="113"/>
      <c r="D88" s="130"/>
      <c r="E88" s="3" t="str">
        <f>IF(Anmeldung!I88=0,"",Anmeldung!I88)</f>
        <v/>
      </c>
      <c r="F88" s="3" t="str">
        <f>IF(Anmeldung!J88=0,"",Anmeldung!J88)</f>
        <v/>
      </c>
      <c r="G88" s="136"/>
      <c r="H88" s="136"/>
      <c r="I88" s="136"/>
      <c r="J88" s="139"/>
      <c r="K88" t="e">
        <f>CONCATENATE(X$85,4)</f>
        <v>#N/A</v>
      </c>
      <c r="L88" s="151"/>
      <c r="M88" s="151"/>
      <c r="N88" s="151"/>
      <c r="O88" s="169"/>
      <c r="P88" s="175"/>
      <c r="R88" s="176"/>
      <c r="S88" s="105" t="str">
        <f t="shared" si="128"/>
        <v/>
      </c>
      <c r="T88" s="105" t="str">
        <f t="shared" si="129"/>
        <v/>
      </c>
      <c r="V88" s="132"/>
      <c r="W88" s="128"/>
      <c r="X88" s="130"/>
      <c r="Y88" s="60" t="e">
        <f t="shared" si="126"/>
        <v>#N/A</v>
      </c>
      <c r="Z88" s="87" t="e">
        <f t="shared" si="127"/>
        <v>#N/A</v>
      </c>
      <c r="AB88" s="113"/>
      <c r="AC88" s="130"/>
      <c r="AD88" s="3"/>
      <c r="AE88" s="3"/>
      <c r="AF88" s="162"/>
      <c r="AG88" s="162"/>
      <c r="AH88" s="162"/>
      <c r="AI88" s="161"/>
    </row>
    <row r="89" spans="1:35" x14ac:dyDescent="0.3">
      <c r="A89" s="127" t="str">
        <f t="shared" ref="A89" si="150">IF(W89=0,"",W89)</f>
        <v/>
      </c>
      <c r="B89" t="str">
        <f>CONCATENATE(D$89,1)</f>
        <v>1</v>
      </c>
      <c r="C89" s="113">
        <f>Anmeldung!G89</f>
        <v>22</v>
      </c>
      <c r="D89" s="130" t="str">
        <f>IF(Anmeldung!H89=0,"",Anmeldung!H89)</f>
        <v/>
      </c>
      <c r="E89" s="3" t="str">
        <f>IF(Anmeldung!I89=0,"",Anmeldung!I89)</f>
        <v/>
      </c>
      <c r="F89" s="3" t="str">
        <f>IF(Anmeldung!J89=0,"",Anmeldung!J89)</f>
        <v/>
      </c>
      <c r="G89" s="134">
        <v>0</v>
      </c>
      <c r="H89" s="134">
        <v>0</v>
      </c>
      <c r="I89" s="134">
        <v>0</v>
      </c>
      <c r="J89" s="138" t="str">
        <f t="shared" si="115"/>
        <v/>
      </c>
      <c r="K89" t="e">
        <f>CONCATENATE(X$89,1)</f>
        <v>#N/A</v>
      </c>
      <c r="L89" s="151">
        <v>0</v>
      </c>
      <c r="M89" s="151">
        <v>0</v>
      </c>
      <c r="N89" s="151">
        <v>0</v>
      </c>
      <c r="O89" s="139" t="str">
        <f t="shared" ref="O89" si="151">IF(SUM(L89,M89,N89)=0,"",SUM(L89,M89,N89))</f>
        <v/>
      </c>
      <c r="P89" s="173" t="str">
        <f t="shared" ref="P89" si="152">IF(SUM(J89,O89)=0," ",SUM(J89,O89))</f>
        <v xml:space="preserve"> </v>
      </c>
      <c r="R89" s="176" t="str">
        <f t="shared" ref="R89" si="153">D89</f>
        <v/>
      </c>
      <c r="S89" s="105" t="str">
        <f t="shared" si="128"/>
        <v/>
      </c>
      <c r="T89" s="105" t="str">
        <f t="shared" si="129"/>
        <v/>
      </c>
      <c r="V89" s="132">
        <v>22</v>
      </c>
      <c r="W89" s="128" t="str">
        <f>IFERROR(LARGE(P$5:P$124,ROW(H22)),"")</f>
        <v/>
      </c>
      <c r="X89" s="130" t="e">
        <f t="shared" ref="X89" si="154">VLOOKUP(W89,P$5:T$124,3,FALSE)</f>
        <v>#N/A</v>
      </c>
      <c r="Y89" s="60" t="e">
        <f t="shared" si="126"/>
        <v>#N/A</v>
      </c>
      <c r="Z89" s="87" t="e">
        <f t="shared" si="127"/>
        <v>#N/A</v>
      </c>
      <c r="AB89" s="113"/>
      <c r="AC89" s="130"/>
      <c r="AD89" s="3"/>
      <c r="AE89" s="3"/>
      <c r="AF89" s="162"/>
      <c r="AG89" s="162"/>
      <c r="AH89" s="162"/>
      <c r="AI89" s="155"/>
    </row>
    <row r="90" spans="1:35" x14ac:dyDescent="0.3">
      <c r="A90" s="127"/>
      <c r="B90" t="str">
        <f>CONCATENATE(D$89,2)</f>
        <v>2</v>
      </c>
      <c r="C90" s="113"/>
      <c r="D90" s="130"/>
      <c r="E90" s="3" t="str">
        <f>IF(Anmeldung!I90=0,"",Anmeldung!I90)</f>
        <v/>
      </c>
      <c r="F90" s="3" t="str">
        <f>IF(Anmeldung!J90=0,"",Anmeldung!J90)</f>
        <v/>
      </c>
      <c r="G90" s="135"/>
      <c r="H90" s="135"/>
      <c r="I90" s="135"/>
      <c r="J90" s="138"/>
      <c r="K90" t="e">
        <f>CONCATENATE(X$89,2)</f>
        <v>#N/A</v>
      </c>
      <c r="L90" s="151"/>
      <c r="M90" s="151"/>
      <c r="N90" s="151"/>
      <c r="O90" s="168"/>
      <c r="P90" s="174"/>
      <c r="R90" s="176"/>
      <c r="S90" s="105" t="str">
        <f t="shared" si="128"/>
        <v/>
      </c>
      <c r="T90" s="105" t="str">
        <f t="shared" si="129"/>
        <v/>
      </c>
      <c r="V90" s="132"/>
      <c r="W90" s="128"/>
      <c r="X90" s="130"/>
      <c r="Y90" s="60" t="e">
        <f t="shared" si="126"/>
        <v>#N/A</v>
      </c>
      <c r="Z90" s="87" t="e">
        <f t="shared" si="127"/>
        <v>#N/A</v>
      </c>
      <c r="AB90" s="113"/>
      <c r="AC90" s="130"/>
      <c r="AD90" s="3"/>
      <c r="AE90" s="3"/>
      <c r="AF90" s="162"/>
      <c r="AG90" s="162"/>
      <c r="AH90" s="162"/>
      <c r="AI90" s="155"/>
    </row>
    <row r="91" spans="1:35" x14ac:dyDescent="0.3">
      <c r="A91" s="127"/>
      <c r="B91" t="str">
        <f>CONCATENATE(D$89,3)</f>
        <v>3</v>
      </c>
      <c r="C91" s="113"/>
      <c r="D91" s="130"/>
      <c r="E91" s="3" t="str">
        <f>IF(Anmeldung!I91=0,"",Anmeldung!I91)</f>
        <v/>
      </c>
      <c r="F91" s="3" t="str">
        <f>IF(Anmeldung!J91=0,"",Anmeldung!J91)</f>
        <v/>
      </c>
      <c r="G91" s="135"/>
      <c r="H91" s="135"/>
      <c r="I91" s="135"/>
      <c r="J91" s="138"/>
      <c r="K91" t="e">
        <f>CONCATENATE(X$89,3)</f>
        <v>#N/A</v>
      </c>
      <c r="L91" s="151"/>
      <c r="M91" s="151"/>
      <c r="N91" s="151"/>
      <c r="O91" s="168"/>
      <c r="P91" s="174"/>
      <c r="R91" s="176"/>
      <c r="S91" s="105" t="str">
        <f t="shared" si="128"/>
        <v/>
      </c>
      <c r="T91" s="105" t="str">
        <f t="shared" si="129"/>
        <v/>
      </c>
      <c r="V91" s="132"/>
      <c r="W91" s="128"/>
      <c r="X91" s="130"/>
      <c r="Y91" s="60" t="e">
        <f t="shared" si="126"/>
        <v>#N/A</v>
      </c>
      <c r="Z91" s="87" t="e">
        <f t="shared" si="127"/>
        <v>#N/A</v>
      </c>
      <c r="AB91" s="113"/>
      <c r="AC91" s="130"/>
      <c r="AD91" s="3"/>
      <c r="AE91" s="3"/>
      <c r="AF91" s="162"/>
      <c r="AG91" s="162"/>
      <c r="AH91" s="162"/>
      <c r="AI91" s="155"/>
    </row>
    <row r="92" spans="1:35" x14ac:dyDescent="0.3">
      <c r="A92" s="127"/>
      <c r="B92" t="str">
        <f>CONCATENATE(D$89,4)</f>
        <v>4</v>
      </c>
      <c r="C92" s="113"/>
      <c r="D92" s="130"/>
      <c r="E92" s="3" t="str">
        <f>IF(Anmeldung!I92=0,"",Anmeldung!I92)</f>
        <v/>
      </c>
      <c r="F92" s="3" t="str">
        <f>IF(Anmeldung!J92=0,"",Anmeldung!J92)</f>
        <v/>
      </c>
      <c r="G92" s="136"/>
      <c r="H92" s="136"/>
      <c r="I92" s="136"/>
      <c r="J92" s="138"/>
      <c r="K92" t="e">
        <f>CONCATENATE(X$89,4)</f>
        <v>#N/A</v>
      </c>
      <c r="L92" s="151"/>
      <c r="M92" s="151"/>
      <c r="N92" s="151"/>
      <c r="O92" s="169"/>
      <c r="P92" s="175"/>
      <c r="R92" s="176"/>
      <c r="S92" s="105" t="str">
        <f t="shared" si="128"/>
        <v/>
      </c>
      <c r="T92" s="105" t="str">
        <f t="shared" si="129"/>
        <v/>
      </c>
      <c r="V92" s="132"/>
      <c r="W92" s="128"/>
      <c r="X92" s="130"/>
      <c r="Y92" s="60" t="e">
        <f t="shared" si="126"/>
        <v>#N/A</v>
      </c>
      <c r="Z92" s="87" t="e">
        <f t="shared" si="127"/>
        <v>#N/A</v>
      </c>
      <c r="AB92" s="113"/>
      <c r="AC92" s="130"/>
      <c r="AD92" s="3"/>
      <c r="AE92" s="3"/>
      <c r="AF92" s="162"/>
      <c r="AG92" s="162"/>
      <c r="AH92" s="162"/>
      <c r="AI92" s="155"/>
    </row>
    <row r="93" spans="1:35" x14ac:dyDescent="0.3">
      <c r="A93" s="127" t="str">
        <f t="shared" ref="A93" si="155">IF(W93=0,"",W93)</f>
        <v/>
      </c>
      <c r="B93" t="str">
        <f>CONCATENATE(D$93,1)</f>
        <v>1</v>
      </c>
      <c r="C93" s="113">
        <f>Anmeldung!G93</f>
        <v>23</v>
      </c>
      <c r="D93" s="130" t="str">
        <f>IF(Anmeldung!H93=0,"",Anmeldung!H93)</f>
        <v/>
      </c>
      <c r="E93" s="3" t="str">
        <f>IF(Anmeldung!I93=0,"",Anmeldung!I93)</f>
        <v/>
      </c>
      <c r="F93" s="3" t="str">
        <f>IF(Anmeldung!J93=0,"",Anmeldung!J93)</f>
        <v/>
      </c>
      <c r="G93" s="134">
        <v>0</v>
      </c>
      <c r="H93" s="134">
        <v>0</v>
      </c>
      <c r="I93" s="134">
        <v>0</v>
      </c>
      <c r="J93" s="138" t="str">
        <f t="shared" si="121"/>
        <v/>
      </c>
      <c r="K93" t="e">
        <f>CONCATENATE(X$93,1)</f>
        <v>#N/A</v>
      </c>
      <c r="L93" s="151">
        <v>0</v>
      </c>
      <c r="M93" s="151">
        <v>0</v>
      </c>
      <c r="N93" s="151">
        <v>0</v>
      </c>
      <c r="O93" s="139" t="str">
        <f t="shared" ref="O93" si="156">IF(SUM(L93,M93,N93)=0,"",SUM(L93,M93,N93))</f>
        <v/>
      </c>
      <c r="P93" s="173" t="str">
        <f t="shared" ref="P93" si="157">IF(SUM(J93,O93)=0," ",SUM(J93,O93))</f>
        <v xml:space="preserve"> </v>
      </c>
      <c r="R93" s="176" t="str">
        <f t="shared" ref="R93" si="158">D93</f>
        <v/>
      </c>
      <c r="S93" s="105" t="str">
        <f t="shared" si="128"/>
        <v/>
      </c>
      <c r="T93" s="105" t="str">
        <f t="shared" si="129"/>
        <v/>
      </c>
      <c r="V93" s="132">
        <v>23</v>
      </c>
      <c r="W93" s="128" t="str">
        <f>IFERROR(LARGE(P$5:P$124,ROW(H23)),"")</f>
        <v/>
      </c>
      <c r="X93" s="130" t="e">
        <f t="shared" ref="X93" si="159">VLOOKUP(W93,P$5:T$124,3,FALSE)</f>
        <v>#N/A</v>
      </c>
      <c r="Y93" s="60" t="e">
        <f t="shared" si="126"/>
        <v>#N/A</v>
      </c>
      <c r="Z93" s="87" t="e">
        <f t="shared" si="127"/>
        <v>#N/A</v>
      </c>
      <c r="AB93" s="113"/>
      <c r="AC93" s="130"/>
      <c r="AD93" s="3"/>
      <c r="AE93" s="3"/>
      <c r="AF93" s="162"/>
      <c r="AG93" s="162"/>
      <c r="AH93" s="162"/>
      <c r="AI93" s="155"/>
    </row>
    <row r="94" spans="1:35" x14ac:dyDescent="0.3">
      <c r="A94" s="127"/>
      <c r="B94" t="str">
        <f>CONCATENATE(D$93,2)</f>
        <v>2</v>
      </c>
      <c r="C94" s="113"/>
      <c r="D94" s="130"/>
      <c r="E94" s="3" t="str">
        <f>IF(Anmeldung!I94=0,"",Anmeldung!I94)</f>
        <v/>
      </c>
      <c r="F94" s="3" t="str">
        <f>IF(Anmeldung!J94=0,"",Anmeldung!J94)</f>
        <v/>
      </c>
      <c r="G94" s="135"/>
      <c r="H94" s="135"/>
      <c r="I94" s="135"/>
      <c r="J94" s="138"/>
      <c r="K94" t="e">
        <f>CONCATENATE(X$93,2)</f>
        <v>#N/A</v>
      </c>
      <c r="L94" s="151"/>
      <c r="M94" s="151"/>
      <c r="N94" s="151"/>
      <c r="O94" s="168"/>
      <c r="P94" s="174"/>
      <c r="R94" s="176"/>
      <c r="S94" s="105" t="str">
        <f t="shared" si="128"/>
        <v/>
      </c>
      <c r="T94" s="105" t="str">
        <f t="shared" si="129"/>
        <v/>
      </c>
      <c r="V94" s="132"/>
      <c r="W94" s="128"/>
      <c r="X94" s="130"/>
      <c r="Y94" s="60" t="e">
        <f t="shared" si="126"/>
        <v>#N/A</v>
      </c>
      <c r="Z94" s="87" t="e">
        <f t="shared" si="127"/>
        <v>#N/A</v>
      </c>
      <c r="AB94" s="113"/>
      <c r="AC94" s="130"/>
      <c r="AD94" s="3"/>
      <c r="AE94" s="3"/>
      <c r="AF94" s="162"/>
      <c r="AG94" s="162"/>
      <c r="AH94" s="162"/>
      <c r="AI94" s="155"/>
    </row>
    <row r="95" spans="1:35" x14ac:dyDescent="0.3">
      <c r="A95" s="127"/>
      <c r="B95" t="str">
        <f>CONCATENATE(D$93,3)</f>
        <v>3</v>
      </c>
      <c r="C95" s="113"/>
      <c r="D95" s="130"/>
      <c r="E95" s="3" t="str">
        <f>IF(Anmeldung!I95=0,"",Anmeldung!I95)</f>
        <v/>
      </c>
      <c r="F95" s="3" t="str">
        <f>IF(Anmeldung!J95=0,"",Anmeldung!J95)</f>
        <v/>
      </c>
      <c r="G95" s="135"/>
      <c r="H95" s="135"/>
      <c r="I95" s="135"/>
      <c r="J95" s="138"/>
      <c r="K95" t="e">
        <f>CONCATENATE(X$93,3)</f>
        <v>#N/A</v>
      </c>
      <c r="L95" s="151"/>
      <c r="M95" s="151"/>
      <c r="N95" s="151"/>
      <c r="O95" s="168"/>
      <c r="P95" s="174"/>
      <c r="R95" s="176"/>
      <c r="S95" s="105" t="str">
        <f t="shared" si="128"/>
        <v/>
      </c>
      <c r="T95" s="105" t="str">
        <f t="shared" si="129"/>
        <v/>
      </c>
      <c r="V95" s="132"/>
      <c r="W95" s="128"/>
      <c r="X95" s="130"/>
      <c r="Y95" s="60" t="e">
        <f t="shared" si="126"/>
        <v>#N/A</v>
      </c>
      <c r="Z95" s="87" t="e">
        <f t="shared" si="127"/>
        <v>#N/A</v>
      </c>
      <c r="AB95" s="113"/>
      <c r="AC95" s="130"/>
      <c r="AD95" s="3"/>
      <c r="AE95" s="3"/>
      <c r="AF95" s="162"/>
      <c r="AG95" s="162"/>
      <c r="AH95" s="162"/>
      <c r="AI95" s="155"/>
    </row>
    <row r="96" spans="1:35" x14ac:dyDescent="0.3">
      <c r="A96" s="127"/>
      <c r="B96" t="str">
        <f>CONCATENATE(D$93,4)</f>
        <v>4</v>
      </c>
      <c r="C96" s="113"/>
      <c r="D96" s="130"/>
      <c r="E96" s="3" t="str">
        <f>IF(Anmeldung!I96=0,"",Anmeldung!I96)</f>
        <v/>
      </c>
      <c r="F96" s="3" t="str">
        <f>IF(Anmeldung!J96=0,"",Anmeldung!J96)</f>
        <v/>
      </c>
      <c r="G96" s="136"/>
      <c r="H96" s="136"/>
      <c r="I96" s="136"/>
      <c r="J96" s="139"/>
      <c r="K96" t="e">
        <f>CONCATENATE(X$93,4)</f>
        <v>#N/A</v>
      </c>
      <c r="L96" s="151"/>
      <c r="M96" s="151"/>
      <c r="N96" s="151"/>
      <c r="O96" s="169"/>
      <c r="P96" s="175"/>
      <c r="R96" s="176"/>
      <c r="S96" s="105" t="str">
        <f t="shared" si="128"/>
        <v/>
      </c>
      <c r="T96" s="105" t="str">
        <f t="shared" si="129"/>
        <v/>
      </c>
      <c r="V96" s="132"/>
      <c r="W96" s="128"/>
      <c r="X96" s="130"/>
      <c r="Y96" s="60" t="e">
        <f t="shared" si="126"/>
        <v>#N/A</v>
      </c>
      <c r="Z96" s="87" t="e">
        <f t="shared" si="127"/>
        <v>#N/A</v>
      </c>
      <c r="AB96" s="113"/>
      <c r="AC96" s="130"/>
      <c r="AD96" s="3"/>
      <c r="AE96" s="3"/>
      <c r="AF96" s="162"/>
      <c r="AG96" s="162"/>
      <c r="AH96" s="162"/>
      <c r="AI96" s="161"/>
    </row>
    <row r="97" spans="1:35" x14ac:dyDescent="0.3">
      <c r="A97" s="127" t="str">
        <f t="shared" ref="A97" si="160">IF(W97=0,"",W97)</f>
        <v/>
      </c>
      <c r="B97" t="str">
        <f>CONCATENATE(D$97,1)</f>
        <v>1</v>
      </c>
      <c r="C97" s="113">
        <f>Anmeldung!G97</f>
        <v>24</v>
      </c>
      <c r="D97" s="130" t="str">
        <f>IF(Anmeldung!H97=0,"",Anmeldung!H97)</f>
        <v/>
      </c>
      <c r="E97" s="3" t="str">
        <f>IF(Anmeldung!I97=0,"",Anmeldung!I97)</f>
        <v/>
      </c>
      <c r="F97" s="3" t="str">
        <f>IF(Anmeldung!J97=0,"",Anmeldung!J97)</f>
        <v/>
      </c>
      <c r="G97" s="134">
        <v>0</v>
      </c>
      <c r="H97" s="134">
        <v>0</v>
      </c>
      <c r="I97" s="134">
        <v>0</v>
      </c>
      <c r="J97" s="138" t="str">
        <f t="shared" si="115"/>
        <v/>
      </c>
      <c r="K97" t="e">
        <f>CONCATENATE(X$97,1)</f>
        <v>#N/A</v>
      </c>
      <c r="L97" s="151">
        <v>0</v>
      </c>
      <c r="M97" s="151">
        <v>0</v>
      </c>
      <c r="N97" s="151">
        <v>0</v>
      </c>
      <c r="O97" s="139" t="str">
        <f t="shared" ref="O97" si="161">IF(SUM(L97,M97,N97)=0,"",SUM(L97,M97,N97))</f>
        <v/>
      </c>
      <c r="P97" s="173" t="str">
        <f t="shared" ref="P97" si="162">IF(SUM(J97,O97)=0," ",SUM(J97,O97))</f>
        <v xml:space="preserve"> </v>
      </c>
      <c r="R97" s="176" t="str">
        <f t="shared" ref="R97" si="163">D97</f>
        <v/>
      </c>
      <c r="S97" s="105" t="str">
        <f t="shared" si="128"/>
        <v/>
      </c>
      <c r="T97" s="105" t="str">
        <f t="shared" si="129"/>
        <v/>
      </c>
      <c r="V97" s="132">
        <v>24</v>
      </c>
      <c r="W97" s="128" t="str">
        <f>IFERROR(LARGE(P$5:P$124,ROW(H24)),"")</f>
        <v/>
      </c>
      <c r="X97" s="130" t="e">
        <f t="shared" ref="X97" si="164">VLOOKUP(W97,P$5:T$124,3,FALSE)</f>
        <v>#N/A</v>
      </c>
      <c r="Y97" s="60" t="e">
        <f t="shared" si="126"/>
        <v>#N/A</v>
      </c>
      <c r="Z97" s="87" t="e">
        <f t="shared" si="127"/>
        <v>#N/A</v>
      </c>
      <c r="AB97" s="113"/>
      <c r="AC97" s="130"/>
      <c r="AD97" s="3"/>
      <c r="AE97" s="3"/>
      <c r="AF97" s="162"/>
      <c r="AG97" s="162"/>
      <c r="AH97" s="162"/>
      <c r="AI97" s="155"/>
    </row>
    <row r="98" spans="1:35" x14ac:dyDescent="0.3">
      <c r="A98" s="127"/>
      <c r="B98" t="str">
        <f>CONCATENATE(D$97,2)</f>
        <v>2</v>
      </c>
      <c r="C98" s="113"/>
      <c r="D98" s="130"/>
      <c r="E98" s="3" t="str">
        <f>IF(Anmeldung!I98=0,"",Anmeldung!I98)</f>
        <v/>
      </c>
      <c r="F98" s="3" t="str">
        <f>IF(Anmeldung!J98=0,"",Anmeldung!J98)</f>
        <v/>
      </c>
      <c r="G98" s="135"/>
      <c r="H98" s="135"/>
      <c r="I98" s="135"/>
      <c r="J98" s="138"/>
      <c r="K98" t="e">
        <f>CONCATENATE(X$97,2)</f>
        <v>#N/A</v>
      </c>
      <c r="L98" s="151"/>
      <c r="M98" s="151"/>
      <c r="N98" s="151"/>
      <c r="O98" s="168"/>
      <c r="P98" s="174"/>
      <c r="R98" s="176"/>
      <c r="S98" s="105" t="str">
        <f t="shared" si="128"/>
        <v/>
      </c>
      <c r="T98" s="105" t="str">
        <f t="shared" si="129"/>
        <v/>
      </c>
      <c r="V98" s="132"/>
      <c r="W98" s="128"/>
      <c r="X98" s="130"/>
      <c r="Y98" s="60" t="e">
        <f t="shared" si="126"/>
        <v>#N/A</v>
      </c>
      <c r="Z98" s="87" t="e">
        <f t="shared" si="127"/>
        <v>#N/A</v>
      </c>
      <c r="AB98" s="113"/>
      <c r="AC98" s="130"/>
      <c r="AD98" s="3"/>
      <c r="AE98" s="3"/>
      <c r="AF98" s="162"/>
      <c r="AG98" s="162"/>
      <c r="AH98" s="162"/>
      <c r="AI98" s="155"/>
    </row>
    <row r="99" spans="1:35" x14ac:dyDescent="0.3">
      <c r="A99" s="127"/>
      <c r="B99" t="str">
        <f>CONCATENATE(D$97,3)</f>
        <v>3</v>
      </c>
      <c r="C99" s="113"/>
      <c r="D99" s="130"/>
      <c r="E99" s="3" t="str">
        <f>IF(Anmeldung!I99=0,"",Anmeldung!I99)</f>
        <v/>
      </c>
      <c r="F99" s="3" t="str">
        <f>IF(Anmeldung!J99=0,"",Anmeldung!J99)</f>
        <v/>
      </c>
      <c r="G99" s="135"/>
      <c r="H99" s="135"/>
      <c r="I99" s="135"/>
      <c r="J99" s="138"/>
      <c r="K99" t="e">
        <f>CONCATENATE(X$97,3)</f>
        <v>#N/A</v>
      </c>
      <c r="L99" s="151"/>
      <c r="M99" s="151"/>
      <c r="N99" s="151"/>
      <c r="O99" s="168"/>
      <c r="P99" s="174"/>
      <c r="R99" s="176"/>
      <c r="S99" s="105" t="str">
        <f t="shared" si="128"/>
        <v/>
      </c>
      <c r="T99" s="105" t="str">
        <f t="shared" si="129"/>
        <v/>
      </c>
      <c r="V99" s="132"/>
      <c r="W99" s="128"/>
      <c r="X99" s="130"/>
      <c r="Y99" s="60" t="e">
        <f t="shared" si="126"/>
        <v>#N/A</v>
      </c>
      <c r="Z99" s="87" t="e">
        <f t="shared" si="127"/>
        <v>#N/A</v>
      </c>
      <c r="AB99" s="113"/>
      <c r="AC99" s="130"/>
      <c r="AD99" s="3"/>
      <c r="AE99" s="3"/>
      <c r="AF99" s="162"/>
      <c r="AG99" s="162"/>
      <c r="AH99" s="162"/>
      <c r="AI99" s="155"/>
    </row>
    <row r="100" spans="1:35" x14ac:dyDescent="0.3">
      <c r="A100" s="127"/>
      <c r="B100" t="str">
        <f>CONCATENATE(D$97,4)</f>
        <v>4</v>
      </c>
      <c r="C100" s="113"/>
      <c r="D100" s="130"/>
      <c r="E100" s="3" t="str">
        <f>IF(Anmeldung!I100=0,"",Anmeldung!I100)</f>
        <v/>
      </c>
      <c r="F100" s="3" t="str">
        <f>IF(Anmeldung!J100=0,"",Anmeldung!J100)</f>
        <v/>
      </c>
      <c r="G100" s="136"/>
      <c r="H100" s="136"/>
      <c r="I100" s="136"/>
      <c r="J100" s="138"/>
      <c r="K100" t="e">
        <f>CONCATENATE(X$97,4)</f>
        <v>#N/A</v>
      </c>
      <c r="L100" s="151"/>
      <c r="M100" s="151"/>
      <c r="N100" s="151"/>
      <c r="O100" s="169"/>
      <c r="P100" s="175"/>
      <c r="R100" s="176"/>
      <c r="S100" s="105" t="str">
        <f t="shared" si="128"/>
        <v/>
      </c>
      <c r="T100" s="105" t="str">
        <f t="shared" si="129"/>
        <v/>
      </c>
      <c r="V100" s="132"/>
      <c r="W100" s="128"/>
      <c r="X100" s="130"/>
      <c r="Y100" s="60" t="e">
        <f t="shared" si="126"/>
        <v>#N/A</v>
      </c>
      <c r="Z100" s="87" t="e">
        <f t="shared" si="127"/>
        <v>#N/A</v>
      </c>
      <c r="AB100" s="113"/>
      <c r="AC100" s="130"/>
      <c r="AD100" s="3"/>
      <c r="AE100" s="3"/>
      <c r="AF100" s="162"/>
      <c r="AG100" s="162"/>
      <c r="AH100" s="162"/>
      <c r="AI100" s="155"/>
    </row>
    <row r="101" spans="1:35" x14ac:dyDescent="0.3">
      <c r="A101" s="127" t="str">
        <f t="shared" ref="A101" si="165">IF(W101=0,"",W101)</f>
        <v/>
      </c>
      <c r="B101" t="str">
        <f>CONCATENATE(D$101,1)</f>
        <v>1</v>
      </c>
      <c r="C101" s="113">
        <f>Anmeldung!G101</f>
        <v>25</v>
      </c>
      <c r="D101" s="130" t="str">
        <f>IF(Anmeldung!H101=0,"",Anmeldung!H101)</f>
        <v/>
      </c>
      <c r="E101" s="3" t="str">
        <f>IF(Anmeldung!I101=0,"",Anmeldung!I101)</f>
        <v/>
      </c>
      <c r="F101" s="3" t="str">
        <f>IF(Anmeldung!J101=0,"",Anmeldung!J101)</f>
        <v/>
      </c>
      <c r="G101" s="134">
        <v>0</v>
      </c>
      <c r="H101" s="134">
        <v>0</v>
      </c>
      <c r="I101" s="134">
        <v>0</v>
      </c>
      <c r="J101" s="138" t="str">
        <f t="shared" si="121"/>
        <v/>
      </c>
      <c r="K101" t="e">
        <f>CONCATENATE(X$101,1)</f>
        <v>#N/A</v>
      </c>
      <c r="L101" s="151">
        <v>0</v>
      </c>
      <c r="M101" s="151">
        <v>0</v>
      </c>
      <c r="N101" s="151">
        <v>0</v>
      </c>
      <c r="O101" s="139" t="str">
        <f t="shared" ref="O101" si="166">IF(SUM(L101,M101,N101)=0,"",SUM(L101,M101,N101))</f>
        <v/>
      </c>
      <c r="P101" s="173" t="str">
        <f t="shared" ref="P101" si="167">IF(SUM(J101,O101)=0," ",SUM(J101,O101))</f>
        <v xml:space="preserve"> </v>
      </c>
      <c r="R101" s="176" t="str">
        <f t="shared" ref="R101" si="168">D101</f>
        <v/>
      </c>
      <c r="S101" s="105" t="str">
        <f t="shared" si="128"/>
        <v/>
      </c>
      <c r="T101" s="105" t="str">
        <f t="shared" si="129"/>
        <v/>
      </c>
      <c r="V101" s="132">
        <v>25</v>
      </c>
      <c r="W101" s="128" t="str">
        <f>IFERROR(LARGE(P$5:P$124,ROW(H25)),"")</f>
        <v/>
      </c>
      <c r="X101" s="130" t="e">
        <f t="shared" ref="X101" si="169">VLOOKUP(W101,P$5:T$124,3,FALSE)</f>
        <v>#N/A</v>
      </c>
      <c r="Y101" s="60" t="e">
        <f t="shared" ref="Y101:Y124" si="170">VLOOKUP(K101,$B$5:$F$124,4,FALSE)</f>
        <v>#N/A</v>
      </c>
      <c r="Z101" s="87" t="e">
        <f t="shared" ref="Z101:Z124" si="171">VLOOKUP(K101,$B$5:$F$124,5,FALSE)</f>
        <v>#N/A</v>
      </c>
      <c r="AB101" s="113"/>
      <c r="AC101" s="130"/>
      <c r="AD101" s="3"/>
      <c r="AE101" s="3"/>
      <c r="AF101" s="162"/>
      <c r="AG101" s="162"/>
      <c r="AH101" s="162"/>
      <c r="AI101" s="155"/>
    </row>
    <row r="102" spans="1:35" x14ac:dyDescent="0.3">
      <c r="A102" s="127"/>
      <c r="B102" t="str">
        <f>CONCATENATE(D$101,2)</f>
        <v>2</v>
      </c>
      <c r="C102" s="113"/>
      <c r="D102" s="130"/>
      <c r="E102" s="3" t="str">
        <f>IF(Anmeldung!I102=0,"",Anmeldung!I102)</f>
        <v/>
      </c>
      <c r="F102" s="3" t="str">
        <f>IF(Anmeldung!J102=0,"",Anmeldung!J102)</f>
        <v/>
      </c>
      <c r="G102" s="135"/>
      <c r="H102" s="135"/>
      <c r="I102" s="135"/>
      <c r="J102" s="138"/>
      <c r="K102" t="e">
        <f>CONCATENATE(X$101,2)</f>
        <v>#N/A</v>
      </c>
      <c r="L102" s="151"/>
      <c r="M102" s="151"/>
      <c r="N102" s="151"/>
      <c r="O102" s="168"/>
      <c r="P102" s="174"/>
      <c r="R102" s="176"/>
      <c r="S102" s="105" t="str">
        <f t="shared" si="128"/>
        <v/>
      </c>
      <c r="T102" s="105" t="str">
        <f t="shared" si="129"/>
        <v/>
      </c>
      <c r="V102" s="132"/>
      <c r="W102" s="128"/>
      <c r="X102" s="130"/>
      <c r="Y102" s="60" t="e">
        <f t="shared" si="170"/>
        <v>#N/A</v>
      </c>
      <c r="Z102" s="87" t="e">
        <f t="shared" si="171"/>
        <v>#N/A</v>
      </c>
      <c r="AB102" s="113"/>
      <c r="AC102" s="130"/>
      <c r="AD102" s="3"/>
      <c r="AE102" s="3"/>
      <c r="AF102" s="162"/>
      <c r="AG102" s="162"/>
      <c r="AH102" s="162"/>
      <c r="AI102" s="155"/>
    </row>
    <row r="103" spans="1:35" x14ac:dyDescent="0.3">
      <c r="A103" s="127"/>
      <c r="B103" t="str">
        <f>CONCATENATE(D$101,3)</f>
        <v>3</v>
      </c>
      <c r="C103" s="113"/>
      <c r="D103" s="130"/>
      <c r="E103" s="3" t="str">
        <f>IF(Anmeldung!I103=0,"",Anmeldung!I103)</f>
        <v/>
      </c>
      <c r="F103" s="3" t="str">
        <f>IF(Anmeldung!J103=0,"",Anmeldung!J103)</f>
        <v/>
      </c>
      <c r="G103" s="135"/>
      <c r="H103" s="135"/>
      <c r="I103" s="135"/>
      <c r="J103" s="138"/>
      <c r="K103" t="e">
        <f>CONCATENATE(X$101,3)</f>
        <v>#N/A</v>
      </c>
      <c r="L103" s="151"/>
      <c r="M103" s="151"/>
      <c r="N103" s="151"/>
      <c r="O103" s="168"/>
      <c r="P103" s="174"/>
      <c r="R103" s="176"/>
      <c r="S103" s="105" t="str">
        <f t="shared" si="128"/>
        <v/>
      </c>
      <c r="T103" s="105" t="str">
        <f t="shared" si="129"/>
        <v/>
      </c>
      <c r="V103" s="132"/>
      <c r="W103" s="128"/>
      <c r="X103" s="130"/>
      <c r="Y103" s="60" t="e">
        <f t="shared" si="170"/>
        <v>#N/A</v>
      </c>
      <c r="Z103" s="87" t="e">
        <f t="shared" si="171"/>
        <v>#N/A</v>
      </c>
      <c r="AB103" s="113"/>
      <c r="AC103" s="130"/>
      <c r="AD103" s="3"/>
      <c r="AE103" s="3"/>
      <c r="AF103" s="162"/>
      <c r="AG103" s="162"/>
      <c r="AH103" s="162"/>
      <c r="AI103" s="155"/>
    </row>
    <row r="104" spans="1:35" x14ac:dyDescent="0.3">
      <c r="A104" s="127"/>
      <c r="B104" t="str">
        <f>CONCATENATE(D$101,4)</f>
        <v>4</v>
      </c>
      <c r="C104" s="113"/>
      <c r="D104" s="130"/>
      <c r="E104" s="3" t="str">
        <f>IF(Anmeldung!I104=0,"",Anmeldung!I104)</f>
        <v/>
      </c>
      <c r="F104" s="3" t="str">
        <f>IF(Anmeldung!J104=0,"",Anmeldung!J104)</f>
        <v/>
      </c>
      <c r="G104" s="136"/>
      <c r="H104" s="136"/>
      <c r="I104" s="136"/>
      <c r="J104" s="139"/>
      <c r="K104" t="e">
        <f>CONCATENATE(X$101,4)</f>
        <v>#N/A</v>
      </c>
      <c r="L104" s="151"/>
      <c r="M104" s="151"/>
      <c r="N104" s="151"/>
      <c r="O104" s="169"/>
      <c r="P104" s="175"/>
      <c r="R104" s="176"/>
      <c r="S104" s="105" t="str">
        <f t="shared" si="128"/>
        <v/>
      </c>
      <c r="T104" s="105" t="str">
        <f t="shared" si="129"/>
        <v/>
      </c>
      <c r="V104" s="132"/>
      <c r="W104" s="128"/>
      <c r="X104" s="130"/>
      <c r="Y104" s="60" t="e">
        <f t="shared" si="170"/>
        <v>#N/A</v>
      </c>
      <c r="Z104" s="87" t="e">
        <f t="shared" si="171"/>
        <v>#N/A</v>
      </c>
      <c r="AB104" s="113"/>
      <c r="AC104" s="130"/>
      <c r="AD104" s="3"/>
      <c r="AE104" s="3"/>
      <c r="AF104" s="162"/>
      <c r="AG104" s="162"/>
      <c r="AH104" s="162"/>
      <c r="AI104" s="161"/>
    </row>
    <row r="105" spans="1:35" x14ac:dyDescent="0.3">
      <c r="A105" s="127" t="str">
        <f t="shared" ref="A105" si="172">IF(W105=0,"",W105)</f>
        <v/>
      </c>
      <c r="B105" t="str">
        <f>CONCATENATE(D$105,1)</f>
        <v>1</v>
      </c>
      <c r="C105" s="113">
        <f>Anmeldung!G105</f>
        <v>26</v>
      </c>
      <c r="D105" s="130" t="str">
        <f>IF(Anmeldung!H105=0,"",Anmeldung!H105)</f>
        <v/>
      </c>
      <c r="E105" s="3" t="str">
        <f>IF(Anmeldung!I105=0,"",Anmeldung!I105)</f>
        <v/>
      </c>
      <c r="F105" s="3" t="str">
        <f>IF(Anmeldung!J105=0,"",Anmeldung!J105)</f>
        <v/>
      </c>
      <c r="G105" s="134">
        <v>0</v>
      </c>
      <c r="H105" s="134">
        <v>0</v>
      </c>
      <c r="I105" s="134">
        <v>0</v>
      </c>
      <c r="J105" s="138" t="str">
        <f t="shared" si="115"/>
        <v/>
      </c>
      <c r="K105" t="e">
        <f>CONCATENATE(X$105,1)</f>
        <v>#N/A</v>
      </c>
      <c r="L105" s="151">
        <v>0</v>
      </c>
      <c r="M105" s="151">
        <v>0</v>
      </c>
      <c r="N105" s="151">
        <v>0</v>
      </c>
      <c r="O105" s="139" t="str">
        <f t="shared" ref="O105" si="173">IF(SUM(L105,M105,N105)=0,"",SUM(L105,M105,N105))</f>
        <v/>
      </c>
      <c r="P105" s="173" t="str">
        <f t="shared" ref="P105" si="174">IF(SUM(J105,O105)=0," ",SUM(J105,O105))</f>
        <v xml:space="preserve"> </v>
      </c>
      <c r="R105" s="176" t="str">
        <f t="shared" ref="R105" si="175">D105</f>
        <v/>
      </c>
      <c r="S105" s="105" t="str">
        <f t="shared" si="128"/>
        <v/>
      </c>
      <c r="T105" s="105" t="str">
        <f t="shared" si="129"/>
        <v/>
      </c>
      <c r="V105" s="132">
        <v>26</v>
      </c>
      <c r="W105" s="128" t="str">
        <f>IFERROR(LARGE(P$5:P$124,ROW(H26)),"")</f>
        <v/>
      </c>
      <c r="X105" s="130" t="e">
        <f t="shared" ref="X105" si="176">VLOOKUP(W105,P$5:T$124,3,FALSE)</f>
        <v>#N/A</v>
      </c>
      <c r="Y105" s="60" t="e">
        <f t="shared" si="170"/>
        <v>#N/A</v>
      </c>
      <c r="Z105" s="87" t="e">
        <f t="shared" si="171"/>
        <v>#N/A</v>
      </c>
      <c r="AB105" s="113"/>
      <c r="AC105" s="130"/>
      <c r="AD105" s="3"/>
      <c r="AE105" s="3"/>
      <c r="AF105" s="162"/>
      <c r="AG105" s="162"/>
      <c r="AH105" s="162"/>
      <c r="AI105" s="155"/>
    </row>
    <row r="106" spans="1:35" x14ac:dyDescent="0.3">
      <c r="A106" s="127"/>
      <c r="B106" t="str">
        <f>CONCATENATE(D$105,2)</f>
        <v>2</v>
      </c>
      <c r="C106" s="113"/>
      <c r="D106" s="130"/>
      <c r="E106" s="3" t="str">
        <f>IF(Anmeldung!I106=0,"",Anmeldung!I106)</f>
        <v/>
      </c>
      <c r="F106" s="3" t="str">
        <f>IF(Anmeldung!J106=0,"",Anmeldung!J106)</f>
        <v/>
      </c>
      <c r="G106" s="135"/>
      <c r="H106" s="135"/>
      <c r="I106" s="135"/>
      <c r="J106" s="138"/>
      <c r="K106" t="e">
        <f>CONCATENATE(X$105,2)</f>
        <v>#N/A</v>
      </c>
      <c r="L106" s="151"/>
      <c r="M106" s="151"/>
      <c r="N106" s="151"/>
      <c r="O106" s="168"/>
      <c r="P106" s="174"/>
      <c r="R106" s="176"/>
      <c r="S106" s="105" t="str">
        <f t="shared" si="128"/>
        <v/>
      </c>
      <c r="T106" s="105" t="str">
        <f t="shared" si="129"/>
        <v/>
      </c>
      <c r="V106" s="132"/>
      <c r="W106" s="128"/>
      <c r="X106" s="130"/>
      <c r="Y106" s="60" t="e">
        <f t="shared" si="170"/>
        <v>#N/A</v>
      </c>
      <c r="Z106" s="87" t="e">
        <f t="shared" si="171"/>
        <v>#N/A</v>
      </c>
      <c r="AB106" s="113"/>
      <c r="AC106" s="130"/>
      <c r="AD106" s="3"/>
      <c r="AE106" s="3"/>
      <c r="AF106" s="162"/>
      <c r="AG106" s="162"/>
      <c r="AH106" s="162"/>
      <c r="AI106" s="155"/>
    </row>
    <row r="107" spans="1:35" x14ac:dyDescent="0.3">
      <c r="A107" s="127"/>
      <c r="B107" t="str">
        <f>CONCATENATE(D$105,3)</f>
        <v>3</v>
      </c>
      <c r="C107" s="113"/>
      <c r="D107" s="130"/>
      <c r="E107" s="3" t="str">
        <f>IF(Anmeldung!I107=0,"",Anmeldung!I107)</f>
        <v/>
      </c>
      <c r="F107" s="3" t="str">
        <f>IF(Anmeldung!J107=0,"",Anmeldung!J107)</f>
        <v/>
      </c>
      <c r="G107" s="135"/>
      <c r="H107" s="135"/>
      <c r="I107" s="135"/>
      <c r="J107" s="138"/>
      <c r="K107" t="e">
        <f>CONCATENATE(X$105,3)</f>
        <v>#N/A</v>
      </c>
      <c r="L107" s="151"/>
      <c r="M107" s="151"/>
      <c r="N107" s="151"/>
      <c r="O107" s="168"/>
      <c r="P107" s="174"/>
      <c r="R107" s="176"/>
      <c r="S107" s="105" t="str">
        <f t="shared" si="128"/>
        <v/>
      </c>
      <c r="T107" s="105" t="str">
        <f t="shared" si="129"/>
        <v/>
      </c>
      <c r="V107" s="132"/>
      <c r="W107" s="128"/>
      <c r="X107" s="130"/>
      <c r="Y107" s="60" t="e">
        <f t="shared" si="170"/>
        <v>#N/A</v>
      </c>
      <c r="Z107" s="87" t="e">
        <f t="shared" si="171"/>
        <v>#N/A</v>
      </c>
      <c r="AB107" s="113"/>
      <c r="AC107" s="130"/>
      <c r="AD107" s="3"/>
      <c r="AE107" s="3"/>
      <c r="AF107" s="162"/>
      <c r="AG107" s="162"/>
      <c r="AH107" s="162"/>
      <c r="AI107" s="155"/>
    </row>
    <row r="108" spans="1:35" x14ac:dyDescent="0.3">
      <c r="A108" s="127"/>
      <c r="B108" t="str">
        <f>CONCATENATE(D$105,4)</f>
        <v>4</v>
      </c>
      <c r="C108" s="113"/>
      <c r="D108" s="130"/>
      <c r="E108" s="3" t="str">
        <f>IF(Anmeldung!I108=0,"",Anmeldung!I108)</f>
        <v/>
      </c>
      <c r="F108" s="3" t="str">
        <f>IF(Anmeldung!J108=0,"",Anmeldung!J108)</f>
        <v/>
      </c>
      <c r="G108" s="136"/>
      <c r="H108" s="136"/>
      <c r="I108" s="136"/>
      <c r="J108" s="138"/>
      <c r="K108" t="e">
        <f>CONCATENATE(X$105,4)</f>
        <v>#N/A</v>
      </c>
      <c r="L108" s="151"/>
      <c r="M108" s="151"/>
      <c r="N108" s="151"/>
      <c r="O108" s="169"/>
      <c r="P108" s="175"/>
      <c r="R108" s="176"/>
      <c r="S108" s="105" t="str">
        <f t="shared" si="128"/>
        <v/>
      </c>
      <c r="T108" s="105" t="str">
        <f t="shared" si="129"/>
        <v/>
      </c>
      <c r="V108" s="132"/>
      <c r="W108" s="128"/>
      <c r="X108" s="130"/>
      <c r="Y108" s="60" t="e">
        <f t="shared" si="170"/>
        <v>#N/A</v>
      </c>
      <c r="Z108" s="87" t="e">
        <f t="shared" si="171"/>
        <v>#N/A</v>
      </c>
      <c r="AB108" s="113"/>
      <c r="AC108" s="130"/>
      <c r="AD108" s="3"/>
      <c r="AE108" s="3"/>
      <c r="AF108" s="162"/>
      <c r="AG108" s="162"/>
      <c r="AH108" s="162"/>
      <c r="AI108" s="155"/>
    </row>
    <row r="109" spans="1:35" x14ac:dyDescent="0.3">
      <c r="A109" s="127" t="str">
        <f t="shared" ref="A109" si="177">IF(W109=0,"",W109)</f>
        <v/>
      </c>
      <c r="B109" t="str">
        <f>CONCATENATE(D$109,1)</f>
        <v>1</v>
      </c>
      <c r="C109" s="113">
        <f>Anmeldung!G109</f>
        <v>27</v>
      </c>
      <c r="D109" s="130" t="str">
        <f>IF(Anmeldung!H109=0,"",Anmeldung!H109)</f>
        <v/>
      </c>
      <c r="E109" s="3" t="str">
        <f>IF(Anmeldung!I109=0,"",Anmeldung!I109)</f>
        <v/>
      </c>
      <c r="F109" s="3" t="str">
        <f>IF(Anmeldung!J109=0,"",Anmeldung!J109)</f>
        <v/>
      </c>
      <c r="G109" s="134">
        <v>0</v>
      </c>
      <c r="H109" s="134">
        <v>0</v>
      </c>
      <c r="I109" s="134">
        <v>0</v>
      </c>
      <c r="J109" s="138" t="str">
        <f t="shared" si="121"/>
        <v/>
      </c>
      <c r="K109" t="e">
        <f>CONCATENATE(X$109,1)</f>
        <v>#N/A</v>
      </c>
      <c r="L109" s="151">
        <v>0</v>
      </c>
      <c r="M109" s="151">
        <v>0</v>
      </c>
      <c r="N109" s="151">
        <v>0</v>
      </c>
      <c r="O109" s="139" t="str">
        <f t="shared" ref="O109" si="178">IF(SUM(L109,M109,N109)=0,"",SUM(L109,M109,N109))</f>
        <v/>
      </c>
      <c r="P109" s="173" t="str">
        <f t="shared" ref="P109" si="179">IF(SUM(J109,O109)=0," ",SUM(J109,O109))</f>
        <v xml:space="preserve"> </v>
      </c>
      <c r="R109" s="176" t="str">
        <f t="shared" ref="R109" si="180">D109</f>
        <v/>
      </c>
      <c r="S109" s="105" t="str">
        <f t="shared" si="128"/>
        <v/>
      </c>
      <c r="T109" s="105" t="str">
        <f t="shared" si="129"/>
        <v/>
      </c>
      <c r="V109" s="132">
        <v>27</v>
      </c>
      <c r="W109" s="128" t="str">
        <f>IFERROR(LARGE(P$5:P$124,ROW(H27)),"")</f>
        <v/>
      </c>
      <c r="X109" s="130" t="e">
        <f t="shared" ref="X109" si="181">VLOOKUP(W109,P$5:T$124,3,FALSE)</f>
        <v>#N/A</v>
      </c>
      <c r="Y109" s="60" t="e">
        <f t="shared" si="170"/>
        <v>#N/A</v>
      </c>
      <c r="Z109" s="87" t="e">
        <f t="shared" si="171"/>
        <v>#N/A</v>
      </c>
      <c r="AB109" s="113"/>
      <c r="AC109" s="130"/>
      <c r="AD109" s="3"/>
      <c r="AE109" s="3"/>
      <c r="AF109" s="162"/>
      <c r="AG109" s="162"/>
      <c r="AH109" s="162"/>
      <c r="AI109" s="155"/>
    </row>
    <row r="110" spans="1:35" x14ac:dyDescent="0.3">
      <c r="A110" s="127"/>
      <c r="B110" t="str">
        <f>CONCATENATE(D$109,2)</f>
        <v>2</v>
      </c>
      <c r="C110" s="113"/>
      <c r="D110" s="130"/>
      <c r="E110" s="3" t="str">
        <f>IF(Anmeldung!I110=0,"",Anmeldung!I110)</f>
        <v/>
      </c>
      <c r="F110" s="3" t="str">
        <f>IF(Anmeldung!J110=0,"",Anmeldung!J110)</f>
        <v/>
      </c>
      <c r="G110" s="135"/>
      <c r="H110" s="135"/>
      <c r="I110" s="135"/>
      <c r="J110" s="138"/>
      <c r="K110" t="e">
        <f>CONCATENATE(X$109,2)</f>
        <v>#N/A</v>
      </c>
      <c r="L110" s="151"/>
      <c r="M110" s="151"/>
      <c r="N110" s="151"/>
      <c r="O110" s="168"/>
      <c r="P110" s="174"/>
      <c r="R110" s="176"/>
      <c r="S110" s="105" t="str">
        <f t="shared" si="128"/>
        <v/>
      </c>
      <c r="T110" s="105" t="str">
        <f t="shared" si="129"/>
        <v/>
      </c>
      <c r="V110" s="132"/>
      <c r="W110" s="128"/>
      <c r="X110" s="130"/>
      <c r="Y110" s="60" t="e">
        <f t="shared" si="170"/>
        <v>#N/A</v>
      </c>
      <c r="Z110" s="87" t="e">
        <f t="shared" si="171"/>
        <v>#N/A</v>
      </c>
      <c r="AB110" s="113"/>
      <c r="AC110" s="130"/>
      <c r="AD110" s="3"/>
      <c r="AE110" s="3"/>
      <c r="AF110" s="162"/>
      <c r="AG110" s="162"/>
      <c r="AH110" s="162"/>
      <c r="AI110" s="155"/>
    </row>
    <row r="111" spans="1:35" x14ac:dyDescent="0.3">
      <c r="A111" s="127"/>
      <c r="B111" t="str">
        <f>CONCATENATE(D$109,3)</f>
        <v>3</v>
      </c>
      <c r="C111" s="113"/>
      <c r="D111" s="130"/>
      <c r="E111" s="3" t="str">
        <f>IF(Anmeldung!I111=0,"",Anmeldung!I111)</f>
        <v/>
      </c>
      <c r="F111" s="3" t="str">
        <f>IF(Anmeldung!J111=0,"",Anmeldung!J111)</f>
        <v/>
      </c>
      <c r="G111" s="135"/>
      <c r="H111" s="135"/>
      <c r="I111" s="135"/>
      <c r="J111" s="138"/>
      <c r="K111" t="e">
        <f>CONCATENATE(X$109,3)</f>
        <v>#N/A</v>
      </c>
      <c r="L111" s="151"/>
      <c r="M111" s="151"/>
      <c r="N111" s="151"/>
      <c r="O111" s="168"/>
      <c r="P111" s="174"/>
      <c r="R111" s="176"/>
      <c r="S111" s="105" t="str">
        <f t="shared" si="128"/>
        <v/>
      </c>
      <c r="T111" s="105" t="str">
        <f t="shared" si="129"/>
        <v/>
      </c>
      <c r="V111" s="132"/>
      <c r="W111" s="128"/>
      <c r="X111" s="130"/>
      <c r="Y111" s="60" t="e">
        <f t="shared" si="170"/>
        <v>#N/A</v>
      </c>
      <c r="Z111" s="87" t="e">
        <f t="shared" si="171"/>
        <v>#N/A</v>
      </c>
      <c r="AB111" s="113"/>
      <c r="AC111" s="130"/>
      <c r="AD111" s="3"/>
      <c r="AE111" s="3"/>
      <c r="AF111" s="162"/>
      <c r="AG111" s="162"/>
      <c r="AH111" s="162"/>
      <c r="AI111" s="155"/>
    </row>
    <row r="112" spans="1:35" x14ac:dyDescent="0.3">
      <c r="A112" s="127"/>
      <c r="B112" t="str">
        <f>CONCATENATE(D$109,4)</f>
        <v>4</v>
      </c>
      <c r="C112" s="113"/>
      <c r="D112" s="130"/>
      <c r="E112" s="3" t="str">
        <f>IF(Anmeldung!I112=0,"",Anmeldung!I112)</f>
        <v/>
      </c>
      <c r="F112" s="3" t="str">
        <f>IF(Anmeldung!J112=0,"",Anmeldung!J112)</f>
        <v/>
      </c>
      <c r="G112" s="136"/>
      <c r="H112" s="136"/>
      <c r="I112" s="136"/>
      <c r="J112" s="139"/>
      <c r="K112" t="e">
        <f>CONCATENATE(X$109,4)</f>
        <v>#N/A</v>
      </c>
      <c r="L112" s="151"/>
      <c r="M112" s="151"/>
      <c r="N112" s="151"/>
      <c r="O112" s="169"/>
      <c r="P112" s="175"/>
      <c r="R112" s="176"/>
      <c r="S112" s="105" t="str">
        <f t="shared" si="128"/>
        <v/>
      </c>
      <c r="T112" s="105" t="str">
        <f t="shared" si="129"/>
        <v/>
      </c>
      <c r="V112" s="132"/>
      <c r="W112" s="128"/>
      <c r="X112" s="130"/>
      <c r="Y112" s="60" t="e">
        <f t="shared" si="170"/>
        <v>#N/A</v>
      </c>
      <c r="Z112" s="87" t="e">
        <f t="shared" si="171"/>
        <v>#N/A</v>
      </c>
      <c r="AB112" s="113"/>
      <c r="AC112" s="130"/>
      <c r="AD112" s="3"/>
      <c r="AE112" s="3"/>
      <c r="AF112" s="162"/>
      <c r="AG112" s="162"/>
      <c r="AH112" s="162"/>
      <c r="AI112" s="161"/>
    </row>
    <row r="113" spans="1:35" x14ac:dyDescent="0.3">
      <c r="A113" s="127" t="str">
        <f t="shared" ref="A113" si="182">IF(W113=0,"",W113)</f>
        <v/>
      </c>
      <c r="B113" t="str">
        <f>CONCATENATE(D$113,1)</f>
        <v>1</v>
      </c>
      <c r="C113" s="113">
        <f>Anmeldung!G113</f>
        <v>28</v>
      </c>
      <c r="D113" s="130" t="str">
        <f>IF(Anmeldung!H113=0,"",Anmeldung!H113)</f>
        <v/>
      </c>
      <c r="E113" s="3" t="str">
        <f>IF(Anmeldung!I113=0,"",Anmeldung!I113)</f>
        <v/>
      </c>
      <c r="F113" s="3" t="str">
        <f>IF(Anmeldung!J113=0,"",Anmeldung!J113)</f>
        <v/>
      </c>
      <c r="G113" s="134">
        <v>0</v>
      </c>
      <c r="H113" s="134">
        <v>0</v>
      </c>
      <c r="I113" s="134">
        <v>0</v>
      </c>
      <c r="J113" s="138" t="str">
        <f t="shared" si="115"/>
        <v/>
      </c>
      <c r="K113" t="e">
        <f>CONCATENATE(X$113,1)</f>
        <v>#N/A</v>
      </c>
      <c r="L113" s="151">
        <v>0</v>
      </c>
      <c r="M113" s="151">
        <v>0</v>
      </c>
      <c r="N113" s="151">
        <v>0</v>
      </c>
      <c r="O113" s="139" t="str">
        <f t="shared" ref="O113" si="183">IF(SUM(L113,M113,N113)=0,"",SUM(L113,M113,N113))</f>
        <v/>
      </c>
      <c r="P113" s="173" t="str">
        <f t="shared" ref="P113" si="184">IF(SUM(J113,O113)=0," ",SUM(J113,O113))</f>
        <v xml:space="preserve"> </v>
      </c>
      <c r="R113" s="176" t="str">
        <f t="shared" ref="R113" si="185">D113</f>
        <v/>
      </c>
      <c r="S113" s="105" t="str">
        <f t="shared" si="128"/>
        <v/>
      </c>
      <c r="T113" s="105" t="str">
        <f t="shared" si="129"/>
        <v/>
      </c>
      <c r="V113" s="132">
        <v>28</v>
      </c>
      <c r="W113" s="128" t="str">
        <f>IFERROR(LARGE(P$5:P$124,ROW(H28)),"")</f>
        <v/>
      </c>
      <c r="X113" s="130" t="e">
        <f t="shared" ref="X113" si="186">VLOOKUP(W113,P$5:T$124,3,FALSE)</f>
        <v>#N/A</v>
      </c>
      <c r="Y113" s="60" t="e">
        <f t="shared" si="170"/>
        <v>#N/A</v>
      </c>
      <c r="Z113" s="87" t="e">
        <f t="shared" si="171"/>
        <v>#N/A</v>
      </c>
      <c r="AB113" s="113"/>
      <c r="AC113" s="130"/>
      <c r="AD113" s="3"/>
      <c r="AE113" s="3"/>
      <c r="AF113" s="162"/>
      <c r="AG113" s="162"/>
      <c r="AH113" s="162"/>
      <c r="AI113" s="155"/>
    </row>
    <row r="114" spans="1:35" x14ac:dyDescent="0.3">
      <c r="A114" s="127"/>
      <c r="B114" t="str">
        <f>CONCATENATE(D$113,2)</f>
        <v>2</v>
      </c>
      <c r="C114" s="113"/>
      <c r="D114" s="130"/>
      <c r="E114" s="3" t="str">
        <f>IF(Anmeldung!I114=0,"",Anmeldung!I114)</f>
        <v/>
      </c>
      <c r="F114" s="3" t="str">
        <f>IF(Anmeldung!J114=0,"",Anmeldung!J114)</f>
        <v/>
      </c>
      <c r="G114" s="135"/>
      <c r="H114" s="135"/>
      <c r="I114" s="135"/>
      <c r="J114" s="138"/>
      <c r="K114" t="e">
        <f>CONCATENATE(X$113,2)</f>
        <v>#N/A</v>
      </c>
      <c r="L114" s="151"/>
      <c r="M114" s="151"/>
      <c r="N114" s="151"/>
      <c r="O114" s="168"/>
      <c r="P114" s="174"/>
      <c r="R114" s="176"/>
      <c r="S114" s="105" t="str">
        <f t="shared" si="128"/>
        <v/>
      </c>
      <c r="T114" s="105" t="str">
        <f t="shared" si="129"/>
        <v/>
      </c>
      <c r="V114" s="132"/>
      <c r="W114" s="128"/>
      <c r="X114" s="130"/>
      <c r="Y114" s="60" t="e">
        <f t="shared" si="170"/>
        <v>#N/A</v>
      </c>
      <c r="Z114" s="87" t="e">
        <f t="shared" si="171"/>
        <v>#N/A</v>
      </c>
      <c r="AB114" s="113"/>
      <c r="AC114" s="130"/>
      <c r="AD114" s="3"/>
      <c r="AE114" s="3"/>
      <c r="AF114" s="162"/>
      <c r="AG114" s="162"/>
      <c r="AH114" s="162"/>
      <c r="AI114" s="155"/>
    </row>
    <row r="115" spans="1:35" x14ac:dyDescent="0.3">
      <c r="A115" s="127"/>
      <c r="B115" t="str">
        <f>CONCATENATE(D$113,3)</f>
        <v>3</v>
      </c>
      <c r="C115" s="113"/>
      <c r="D115" s="130"/>
      <c r="E115" s="3" t="str">
        <f>IF(Anmeldung!I115=0,"",Anmeldung!I115)</f>
        <v/>
      </c>
      <c r="F115" s="3" t="str">
        <f>IF(Anmeldung!J115=0,"",Anmeldung!J115)</f>
        <v/>
      </c>
      <c r="G115" s="135"/>
      <c r="H115" s="135"/>
      <c r="I115" s="135"/>
      <c r="J115" s="138"/>
      <c r="K115" t="e">
        <f>CONCATENATE(X$113,3)</f>
        <v>#N/A</v>
      </c>
      <c r="L115" s="151"/>
      <c r="M115" s="151"/>
      <c r="N115" s="151"/>
      <c r="O115" s="168"/>
      <c r="P115" s="174"/>
      <c r="R115" s="176"/>
      <c r="S115" s="105" t="str">
        <f t="shared" si="128"/>
        <v/>
      </c>
      <c r="T115" s="105" t="str">
        <f t="shared" si="129"/>
        <v/>
      </c>
      <c r="V115" s="132"/>
      <c r="W115" s="128"/>
      <c r="X115" s="130"/>
      <c r="Y115" s="60" t="e">
        <f t="shared" si="170"/>
        <v>#N/A</v>
      </c>
      <c r="Z115" s="87" t="e">
        <f t="shared" si="171"/>
        <v>#N/A</v>
      </c>
      <c r="AB115" s="113"/>
      <c r="AC115" s="130"/>
      <c r="AD115" s="3"/>
      <c r="AE115" s="3"/>
      <c r="AF115" s="162"/>
      <c r="AG115" s="162"/>
      <c r="AH115" s="162"/>
      <c r="AI115" s="155"/>
    </row>
    <row r="116" spans="1:35" x14ac:dyDescent="0.3">
      <c r="A116" s="127"/>
      <c r="B116" t="str">
        <f>CONCATENATE(D$113,4)</f>
        <v>4</v>
      </c>
      <c r="C116" s="113"/>
      <c r="D116" s="130"/>
      <c r="E116" s="3" t="str">
        <f>IF(Anmeldung!I116=0,"",Anmeldung!I116)</f>
        <v/>
      </c>
      <c r="F116" s="3" t="str">
        <f>IF(Anmeldung!J116=0,"",Anmeldung!J116)</f>
        <v/>
      </c>
      <c r="G116" s="136"/>
      <c r="H116" s="136"/>
      <c r="I116" s="136"/>
      <c r="J116" s="138"/>
      <c r="K116" t="e">
        <f>CONCATENATE(X$113,4)</f>
        <v>#N/A</v>
      </c>
      <c r="L116" s="151"/>
      <c r="M116" s="151"/>
      <c r="N116" s="151"/>
      <c r="O116" s="169"/>
      <c r="P116" s="175"/>
      <c r="R116" s="176"/>
      <c r="S116" s="105" t="str">
        <f t="shared" si="128"/>
        <v/>
      </c>
      <c r="T116" s="105" t="str">
        <f t="shared" si="129"/>
        <v/>
      </c>
      <c r="V116" s="132"/>
      <c r="W116" s="128"/>
      <c r="X116" s="130"/>
      <c r="Y116" s="60" t="e">
        <f t="shared" si="170"/>
        <v>#N/A</v>
      </c>
      <c r="Z116" s="87" t="e">
        <f t="shared" si="171"/>
        <v>#N/A</v>
      </c>
      <c r="AB116" s="113"/>
      <c r="AC116" s="130"/>
      <c r="AD116" s="3"/>
      <c r="AE116" s="3"/>
      <c r="AF116" s="162"/>
      <c r="AG116" s="162"/>
      <c r="AH116" s="162"/>
      <c r="AI116" s="155"/>
    </row>
    <row r="117" spans="1:35" x14ac:dyDescent="0.3">
      <c r="A117" s="127" t="str">
        <f t="shared" ref="A117" si="187">IF(W117=0,"",W117)</f>
        <v/>
      </c>
      <c r="B117" t="str">
        <f>CONCATENATE(D$117,1)</f>
        <v>1</v>
      </c>
      <c r="C117" s="113">
        <f>Anmeldung!G117</f>
        <v>29</v>
      </c>
      <c r="D117" s="130" t="str">
        <f>IF(Anmeldung!H117=0,"",Anmeldung!H117)</f>
        <v/>
      </c>
      <c r="E117" s="3" t="str">
        <f>IF(Anmeldung!I117=0,"",Anmeldung!I117)</f>
        <v/>
      </c>
      <c r="F117" s="3" t="str">
        <f>IF(Anmeldung!J117=0,"",Anmeldung!J117)</f>
        <v/>
      </c>
      <c r="G117" s="134">
        <v>0</v>
      </c>
      <c r="H117" s="134">
        <v>0</v>
      </c>
      <c r="I117" s="134">
        <v>0</v>
      </c>
      <c r="J117" s="138" t="str">
        <f t="shared" si="121"/>
        <v/>
      </c>
      <c r="K117" t="e">
        <f>CONCATENATE(X$117,1)</f>
        <v>#N/A</v>
      </c>
      <c r="L117" s="151">
        <v>0</v>
      </c>
      <c r="M117" s="151">
        <v>0</v>
      </c>
      <c r="N117" s="151">
        <v>0</v>
      </c>
      <c r="O117" s="139" t="str">
        <f t="shared" ref="O117" si="188">IF(SUM(L117,M117,N117)=0,"",SUM(L117,M117,N117))</f>
        <v/>
      </c>
      <c r="P117" s="173" t="str">
        <f t="shared" ref="P117" si="189">IF(SUM(J117,O117)=0," ",SUM(J117,O117))</f>
        <v xml:space="preserve"> </v>
      </c>
      <c r="R117" s="176" t="str">
        <f t="shared" ref="R117" si="190">D117</f>
        <v/>
      </c>
      <c r="S117" s="105" t="str">
        <f t="shared" si="128"/>
        <v/>
      </c>
      <c r="T117" s="105" t="str">
        <f t="shared" si="129"/>
        <v/>
      </c>
      <c r="V117" s="132">
        <v>29</v>
      </c>
      <c r="W117" s="128" t="str">
        <f>IFERROR(LARGE(P$5:P$124,ROW(H29)),"")</f>
        <v/>
      </c>
      <c r="X117" s="130" t="e">
        <f t="shared" ref="X117" si="191">VLOOKUP(W117,P$5:T$124,3,FALSE)</f>
        <v>#N/A</v>
      </c>
      <c r="Y117" s="60" t="e">
        <f t="shared" si="170"/>
        <v>#N/A</v>
      </c>
      <c r="Z117" s="87" t="e">
        <f t="shared" si="171"/>
        <v>#N/A</v>
      </c>
      <c r="AB117" s="113"/>
      <c r="AC117" s="130"/>
      <c r="AD117" s="3"/>
      <c r="AE117" s="3"/>
      <c r="AF117" s="162"/>
      <c r="AG117" s="162"/>
      <c r="AH117" s="162"/>
      <c r="AI117" s="155"/>
    </row>
    <row r="118" spans="1:35" x14ac:dyDescent="0.3">
      <c r="A118" s="127"/>
      <c r="B118" t="str">
        <f>CONCATENATE(D$117,2)</f>
        <v>2</v>
      </c>
      <c r="C118" s="113"/>
      <c r="D118" s="130"/>
      <c r="E118" s="3" t="str">
        <f>IF(Anmeldung!I118=0,"",Anmeldung!I118)</f>
        <v/>
      </c>
      <c r="F118" s="3" t="str">
        <f>IF(Anmeldung!J118=0,"",Anmeldung!J118)</f>
        <v/>
      </c>
      <c r="G118" s="135"/>
      <c r="H118" s="135"/>
      <c r="I118" s="135"/>
      <c r="J118" s="138"/>
      <c r="K118" t="e">
        <f>CONCATENATE(X$117,2)</f>
        <v>#N/A</v>
      </c>
      <c r="L118" s="151"/>
      <c r="M118" s="151"/>
      <c r="N118" s="151"/>
      <c r="O118" s="168"/>
      <c r="P118" s="174"/>
      <c r="R118" s="176"/>
      <c r="S118" s="105" t="str">
        <f t="shared" si="128"/>
        <v/>
      </c>
      <c r="T118" s="105" t="str">
        <f t="shared" si="129"/>
        <v/>
      </c>
      <c r="V118" s="132"/>
      <c r="W118" s="128"/>
      <c r="X118" s="130"/>
      <c r="Y118" s="60" t="e">
        <f t="shared" si="170"/>
        <v>#N/A</v>
      </c>
      <c r="Z118" s="87" t="e">
        <f t="shared" si="171"/>
        <v>#N/A</v>
      </c>
      <c r="AB118" s="113"/>
      <c r="AC118" s="130"/>
      <c r="AD118" s="3"/>
      <c r="AE118" s="3"/>
      <c r="AF118" s="162"/>
      <c r="AG118" s="162"/>
      <c r="AH118" s="162"/>
      <c r="AI118" s="155"/>
    </row>
    <row r="119" spans="1:35" x14ac:dyDescent="0.3">
      <c r="A119" s="127"/>
      <c r="B119" t="str">
        <f>CONCATENATE(D$117,3)</f>
        <v>3</v>
      </c>
      <c r="C119" s="113"/>
      <c r="D119" s="130"/>
      <c r="E119" s="3" t="str">
        <f>IF(Anmeldung!I119=0,"",Anmeldung!I119)</f>
        <v/>
      </c>
      <c r="F119" s="3" t="str">
        <f>IF(Anmeldung!J119=0,"",Anmeldung!J119)</f>
        <v/>
      </c>
      <c r="G119" s="135"/>
      <c r="H119" s="135"/>
      <c r="I119" s="135"/>
      <c r="J119" s="138"/>
      <c r="K119" t="e">
        <f>CONCATENATE(X$117,3)</f>
        <v>#N/A</v>
      </c>
      <c r="L119" s="151"/>
      <c r="M119" s="151"/>
      <c r="N119" s="151"/>
      <c r="O119" s="168"/>
      <c r="P119" s="174"/>
      <c r="R119" s="176"/>
      <c r="S119" s="105" t="str">
        <f t="shared" si="128"/>
        <v/>
      </c>
      <c r="T119" s="105" t="str">
        <f t="shared" si="129"/>
        <v/>
      </c>
      <c r="V119" s="132"/>
      <c r="W119" s="128"/>
      <c r="X119" s="130"/>
      <c r="Y119" s="60" t="e">
        <f t="shared" si="170"/>
        <v>#N/A</v>
      </c>
      <c r="Z119" s="87" t="e">
        <f t="shared" si="171"/>
        <v>#N/A</v>
      </c>
      <c r="AB119" s="113"/>
      <c r="AC119" s="130"/>
      <c r="AD119" s="3"/>
      <c r="AE119" s="3"/>
      <c r="AF119" s="162"/>
      <c r="AG119" s="162"/>
      <c r="AH119" s="162"/>
      <c r="AI119" s="155"/>
    </row>
    <row r="120" spans="1:35" x14ac:dyDescent="0.3">
      <c r="A120" s="127"/>
      <c r="B120" t="str">
        <f>CONCATENATE(D$117,4)</f>
        <v>4</v>
      </c>
      <c r="C120" s="113"/>
      <c r="D120" s="130"/>
      <c r="E120" s="3" t="str">
        <f>IF(Anmeldung!I120=0,"",Anmeldung!I120)</f>
        <v/>
      </c>
      <c r="F120" s="3" t="str">
        <f>IF(Anmeldung!J120=0,"",Anmeldung!J120)</f>
        <v/>
      </c>
      <c r="G120" s="136"/>
      <c r="H120" s="136"/>
      <c r="I120" s="136"/>
      <c r="J120" s="139"/>
      <c r="K120" t="e">
        <f>CONCATENATE(X$117,4)</f>
        <v>#N/A</v>
      </c>
      <c r="L120" s="151"/>
      <c r="M120" s="151"/>
      <c r="N120" s="151"/>
      <c r="O120" s="169"/>
      <c r="P120" s="175"/>
      <c r="R120" s="176"/>
      <c r="S120" s="105" t="str">
        <f t="shared" si="128"/>
        <v/>
      </c>
      <c r="T120" s="105" t="str">
        <f t="shared" si="129"/>
        <v/>
      </c>
      <c r="V120" s="132"/>
      <c r="W120" s="128"/>
      <c r="X120" s="130"/>
      <c r="Y120" s="60" t="e">
        <f t="shared" si="170"/>
        <v>#N/A</v>
      </c>
      <c r="Z120" s="87" t="e">
        <f t="shared" si="171"/>
        <v>#N/A</v>
      </c>
      <c r="AB120" s="113"/>
      <c r="AC120" s="130"/>
      <c r="AD120" s="3"/>
      <c r="AE120" s="3"/>
      <c r="AF120" s="162"/>
      <c r="AG120" s="162"/>
      <c r="AH120" s="162"/>
      <c r="AI120" s="161"/>
    </row>
    <row r="121" spans="1:35" x14ac:dyDescent="0.3">
      <c r="A121" s="127" t="str">
        <f t="shared" ref="A121" si="192">IF(W121=0,"",W121)</f>
        <v/>
      </c>
      <c r="B121" t="str">
        <f>CONCATENATE(D$121,1)</f>
        <v>1</v>
      </c>
      <c r="C121" s="113">
        <f>Anmeldung!G121</f>
        <v>30</v>
      </c>
      <c r="D121" s="130" t="str">
        <f>IF(Anmeldung!H121=0,"",Anmeldung!H121)</f>
        <v/>
      </c>
      <c r="E121" s="3" t="str">
        <f>IF(Anmeldung!I121=0,"",Anmeldung!I121)</f>
        <v/>
      </c>
      <c r="F121" s="3" t="str">
        <f>IF(Anmeldung!J121=0,"",Anmeldung!J121)</f>
        <v/>
      </c>
      <c r="G121" s="134">
        <v>0</v>
      </c>
      <c r="H121" s="134">
        <v>0</v>
      </c>
      <c r="I121" s="134">
        <v>0</v>
      </c>
      <c r="J121" s="138" t="str">
        <f t="shared" si="115"/>
        <v/>
      </c>
      <c r="K121" t="e">
        <f>CONCATENATE(X$121,1)</f>
        <v>#N/A</v>
      </c>
      <c r="L121" s="151">
        <v>0</v>
      </c>
      <c r="M121" s="151">
        <v>0</v>
      </c>
      <c r="N121" s="151">
        <v>0</v>
      </c>
      <c r="O121" s="139" t="str">
        <f t="shared" ref="O121" si="193">IF(SUM(L121,M121,N121)=0,"",SUM(L121,M121,N121))</f>
        <v/>
      </c>
      <c r="P121" s="173" t="str">
        <f t="shared" ref="P121" si="194">IF(SUM(J121,O121)=0," ",SUM(J121,O121))</f>
        <v xml:space="preserve"> </v>
      </c>
      <c r="R121" s="176" t="str">
        <f t="shared" ref="R121" si="195">D121</f>
        <v/>
      </c>
      <c r="S121" s="105" t="str">
        <f t="shared" si="128"/>
        <v/>
      </c>
      <c r="T121" s="105" t="str">
        <f t="shared" si="129"/>
        <v/>
      </c>
      <c r="V121" s="132">
        <v>30</v>
      </c>
      <c r="W121" s="128" t="str">
        <f>IFERROR(LARGE(P$5:P$124,ROW(H30)),"")</f>
        <v/>
      </c>
      <c r="X121" s="130" t="e">
        <f t="shared" ref="X121" si="196">VLOOKUP(W121,P$5:T$124,3,FALSE)</f>
        <v>#N/A</v>
      </c>
      <c r="Y121" s="60" t="e">
        <f t="shared" si="170"/>
        <v>#N/A</v>
      </c>
      <c r="Z121" s="87" t="e">
        <f t="shared" si="171"/>
        <v>#N/A</v>
      </c>
      <c r="AB121" s="113"/>
      <c r="AC121" s="130"/>
      <c r="AD121" s="3"/>
      <c r="AE121" s="3"/>
      <c r="AF121" s="162"/>
      <c r="AG121" s="162"/>
      <c r="AH121" s="162"/>
      <c r="AI121" s="155"/>
    </row>
    <row r="122" spans="1:35" x14ac:dyDescent="0.3">
      <c r="A122" s="127"/>
      <c r="B122" t="str">
        <f>CONCATENATE(D$121,2)</f>
        <v>2</v>
      </c>
      <c r="C122" s="113"/>
      <c r="D122" s="130"/>
      <c r="E122" s="3" t="str">
        <f>IF(Anmeldung!I122=0,"",Anmeldung!I122)</f>
        <v/>
      </c>
      <c r="F122" s="3" t="str">
        <f>IF(Anmeldung!J122=0,"",Anmeldung!J122)</f>
        <v/>
      </c>
      <c r="G122" s="135"/>
      <c r="H122" s="135"/>
      <c r="I122" s="135"/>
      <c r="J122" s="138"/>
      <c r="K122" t="e">
        <f>CONCATENATE(X$121,2)</f>
        <v>#N/A</v>
      </c>
      <c r="L122" s="151"/>
      <c r="M122" s="151"/>
      <c r="N122" s="151"/>
      <c r="O122" s="168"/>
      <c r="P122" s="174"/>
      <c r="R122" s="176"/>
      <c r="S122" s="105" t="str">
        <f t="shared" si="128"/>
        <v/>
      </c>
      <c r="T122" s="105" t="str">
        <f t="shared" si="129"/>
        <v/>
      </c>
      <c r="V122" s="132"/>
      <c r="W122" s="128"/>
      <c r="X122" s="130"/>
      <c r="Y122" s="60" t="e">
        <f t="shared" si="170"/>
        <v>#N/A</v>
      </c>
      <c r="Z122" s="87" t="e">
        <f t="shared" si="171"/>
        <v>#N/A</v>
      </c>
      <c r="AB122" s="113"/>
      <c r="AC122" s="130"/>
      <c r="AD122" s="3"/>
      <c r="AE122" s="3"/>
      <c r="AF122" s="162"/>
      <c r="AG122" s="162"/>
      <c r="AH122" s="162"/>
      <c r="AI122" s="155"/>
    </row>
    <row r="123" spans="1:35" x14ac:dyDescent="0.3">
      <c r="A123" s="127"/>
      <c r="B123" t="str">
        <f>CONCATENATE(D$121,3)</f>
        <v>3</v>
      </c>
      <c r="C123" s="113"/>
      <c r="D123" s="130"/>
      <c r="E123" s="3" t="str">
        <f>IF(Anmeldung!I123=0,"",Anmeldung!I123)</f>
        <v/>
      </c>
      <c r="F123" s="3" t="str">
        <f>IF(Anmeldung!J123=0,"",Anmeldung!J123)</f>
        <v/>
      </c>
      <c r="G123" s="135"/>
      <c r="H123" s="135"/>
      <c r="I123" s="135"/>
      <c r="J123" s="138"/>
      <c r="K123" t="e">
        <f>CONCATENATE(X$121,3)</f>
        <v>#N/A</v>
      </c>
      <c r="L123" s="151"/>
      <c r="M123" s="151"/>
      <c r="N123" s="151"/>
      <c r="O123" s="168"/>
      <c r="P123" s="174"/>
      <c r="R123" s="176"/>
      <c r="S123" s="105" t="str">
        <f t="shared" si="128"/>
        <v/>
      </c>
      <c r="T123" s="105" t="str">
        <f t="shared" si="129"/>
        <v/>
      </c>
      <c r="V123" s="132"/>
      <c r="W123" s="128"/>
      <c r="X123" s="130"/>
      <c r="Y123" s="60" t="e">
        <f t="shared" si="170"/>
        <v>#N/A</v>
      </c>
      <c r="Z123" s="87" t="e">
        <f t="shared" si="171"/>
        <v>#N/A</v>
      </c>
      <c r="AB123" s="113"/>
      <c r="AC123" s="130"/>
      <c r="AD123" s="3"/>
      <c r="AE123" s="3"/>
      <c r="AF123" s="162"/>
      <c r="AG123" s="162"/>
      <c r="AH123" s="162"/>
      <c r="AI123" s="155"/>
    </row>
    <row r="124" spans="1:35" ht="15" thickBot="1" x14ac:dyDescent="0.35">
      <c r="A124" s="127"/>
      <c r="B124" t="str">
        <f>CONCATENATE(D$121,4)</f>
        <v>4</v>
      </c>
      <c r="C124" s="144"/>
      <c r="D124" s="131"/>
      <c r="E124" s="4" t="str">
        <f>IF(Anmeldung!I124=0,"",Anmeldung!I124)</f>
        <v/>
      </c>
      <c r="F124" s="4" t="str">
        <f>IF(Anmeldung!J124=0,"",Anmeldung!J124)</f>
        <v/>
      </c>
      <c r="G124" s="137"/>
      <c r="H124" s="137"/>
      <c r="I124" s="137"/>
      <c r="J124" s="140"/>
      <c r="K124" t="e">
        <f>CONCATENATE(X$121,4)</f>
        <v>#N/A</v>
      </c>
      <c r="L124" s="151"/>
      <c r="M124" s="151"/>
      <c r="N124" s="151"/>
      <c r="O124" s="170"/>
      <c r="P124" s="177"/>
      <c r="R124" s="176"/>
      <c r="S124" s="106" t="str">
        <f t="shared" si="128"/>
        <v/>
      </c>
      <c r="T124" s="106" t="str">
        <f t="shared" si="129"/>
        <v/>
      </c>
      <c r="V124" s="133"/>
      <c r="W124" s="129"/>
      <c r="X124" s="131"/>
      <c r="Y124" s="101" t="e">
        <f t="shared" si="170"/>
        <v>#N/A</v>
      </c>
      <c r="Z124" s="102" t="e">
        <f t="shared" si="171"/>
        <v>#N/A</v>
      </c>
      <c r="AB124" s="147"/>
      <c r="AC124" s="163"/>
      <c r="AD124" s="97"/>
      <c r="AE124" s="97"/>
      <c r="AF124" s="134"/>
      <c r="AG124" s="134"/>
      <c r="AH124" s="134"/>
      <c r="AI124" s="161"/>
    </row>
    <row r="125" spans="1:35" x14ac:dyDescent="0.3">
      <c r="AB125" s="98"/>
      <c r="AC125" s="99"/>
      <c r="AD125" s="100"/>
      <c r="AE125" s="100"/>
      <c r="AF125" s="100"/>
      <c r="AG125" s="100"/>
      <c r="AH125" s="100"/>
      <c r="AI125" s="100"/>
    </row>
    <row r="126" spans="1:35" x14ac:dyDescent="0.3">
      <c r="AB126" s="164"/>
      <c r="AC126" s="164"/>
      <c r="AF126" s="165"/>
      <c r="AG126" s="165"/>
      <c r="AH126" s="165"/>
      <c r="AI126" s="166"/>
    </row>
    <row r="127" spans="1:35" x14ac:dyDescent="0.3">
      <c r="AB127" s="164"/>
      <c r="AC127" s="164"/>
      <c r="AF127" s="165"/>
      <c r="AG127" s="165"/>
      <c r="AH127" s="165"/>
      <c r="AI127" s="166"/>
    </row>
    <row r="128" spans="1:35" x14ac:dyDescent="0.3">
      <c r="AB128" s="164"/>
      <c r="AC128" s="164"/>
      <c r="AF128" s="165"/>
      <c r="AG128" s="165"/>
      <c r="AH128" s="165"/>
      <c r="AI128" s="166"/>
    </row>
    <row r="129" spans="28:35" x14ac:dyDescent="0.3">
      <c r="AB129" s="164"/>
      <c r="AC129" s="164"/>
      <c r="AF129" s="165"/>
      <c r="AG129" s="165"/>
      <c r="AH129" s="165"/>
      <c r="AI129" s="166"/>
    </row>
    <row r="130" spans="28:35" x14ac:dyDescent="0.3">
      <c r="AB130" s="164"/>
      <c r="AC130" s="164"/>
      <c r="AF130" s="165"/>
      <c r="AG130" s="165"/>
      <c r="AH130" s="165"/>
      <c r="AI130" s="166"/>
    </row>
    <row r="131" spans="28:35" x14ac:dyDescent="0.3">
      <c r="AB131" s="164"/>
      <c r="AC131" s="164"/>
      <c r="AF131" s="165"/>
      <c r="AG131" s="165"/>
      <c r="AH131" s="165"/>
      <c r="AI131" s="166"/>
    </row>
    <row r="132" spans="28:35" x14ac:dyDescent="0.3">
      <c r="AB132" s="164"/>
      <c r="AC132" s="164"/>
      <c r="AF132" s="165"/>
      <c r="AG132" s="165"/>
      <c r="AH132" s="165"/>
      <c r="AI132" s="166"/>
    </row>
    <row r="133" spans="28:35" x14ac:dyDescent="0.3">
      <c r="AB133" s="164"/>
      <c r="AC133" s="164"/>
      <c r="AF133" s="165"/>
      <c r="AG133" s="165"/>
      <c r="AH133" s="165"/>
      <c r="AI133" s="166"/>
    </row>
    <row r="134" spans="28:35" x14ac:dyDescent="0.3">
      <c r="AB134" s="164"/>
      <c r="AC134" s="164"/>
      <c r="AF134" s="165"/>
      <c r="AG134" s="165"/>
      <c r="AH134" s="165"/>
      <c r="AI134" s="166"/>
    </row>
    <row r="135" spans="28:35" x14ac:dyDescent="0.3">
      <c r="AB135" s="164"/>
      <c r="AC135" s="164"/>
      <c r="AF135" s="165"/>
      <c r="AG135" s="165"/>
      <c r="AH135" s="165"/>
      <c r="AI135" s="166"/>
    </row>
    <row r="136" spans="28:35" x14ac:dyDescent="0.3">
      <c r="AB136" s="164"/>
      <c r="AC136" s="164"/>
      <c r="AF136" s="165"/>
      <c r="AG136" s="165"/>
      <c r="AH136" s="165"/>
      <c r="AI136" s="166"/>
    </row>
    <row r="137" spans="28:35" x14ac:dyDescent="0.3">
      <c r="AB137" s="164"/>
      <c r="AC137" s="164"/>
      <c r="AF137" s="165"/>
      <c r="AG137" s="165"/>
      <c r="AH137" s="165"/>
      <c r="AI137" s="166"/>
    </row>
    <row r="138" spans="28:35" x14ac:dyDescent="0.3">
      <c r="AB138" s="164"/>
      <c r="AC138" s="164"/>
      <c r="AF138" s="165"/>
      <c r="AG138" s="165"/>
      <c r="AH138" s="165"/>
      <c r="AI138" s="166"/>
    </row>
    <row r="139" spans="28:35" x14ac:dyDescent="0.3">
      <c r="AB139" s="164"/>
      <c r="AC139" s="164"/>
      <c r="AF139" s="165"/>
      <c r="AG139" s="165"/>
      <c r="AH139" s="165"/>
      <c r="AI139" s="166"/>
    </row>
    <row r="140" spans="28:35" x14ac:dyDescent="0.3">
      <c r="AB140" s="164"/>
      <c r="AC140" s="164"/>
      <c r="AF140" s="165"/>
      <c r="AG140" s="165"/>
      <c r="AH140" s="165"/>
      <c r="AI140" s="166"/>
    </row>
    <row r="141" spans="28:35" x14ac:dyDescent="0.3">
      <c r="AB141" s="164"/>
      <c r="AC141" s="164"/>
      <c r="AF141" s="165"/>
      <c r="AG141" s="165"/>
      <c r="AH141" s="165"/>
      <c r="AI141" s="166"/>
    </row>
    <row r="142" spans="28:35" x14ac:dyDescent="0.3">
      <c r="AB142" s="164"/>
      <c r="AC142" s="164"/>
      <c r="AF142" s="165"/>
      <c r="AG142" s="165"/>
      <c r="AH142" s="165"/>
      <c r="AI142" s="166"/>
    </row>
    <row r="143" spans="28:35" x14ac:dyDescent="0.3">
      <c r="AB143" s="164"/>
      <c r="AC143" s="164"/>
      <c r="AF143" s="165"/>
      <c r="AG143" s="165"/>
      <c r="AH143" s="165"/>
      <c r="AI143" s="166"/>
    </row>
    <row r="144" spans="28:35" x14ac:dyDescent="0.3">
      <c r="AB144" s="164"/>
      <c r="AC144" s="164"/>
      <c r="AF144" s="165"/>
      <c r="AG144" s="165"/>
      <c r="AH144" s="165"/>
      <c r="AI144" s="166"/>
    </row>
    <row r="145" spans="28:35" x14ac:dyDescent="0.3">
      <c r="AB145" s="164"/>
      <c r="AC145" s="164"/>
      <c r="AF145" s="165"/>
      <c r="AG145" s="165"/>
      <c r="AH145" s="165"/>
      <c r="AI145" s="166"/>
    </row>
    <row r="146" spans="28:35" x14ac:dyDescent="0.3">
      <c r="AB146" s="164"/>
      <c r="AC146" s="164"/>
      <c r="AF146" s="165"/>
      <c r="AG146" s="165"/>
      <c r="AH146" s="165"/>
      <c r="AI146" s="166"/>
    </row>
    <row r="147" spans="28:35" x14ac:dyDescent="0.3">
      <c r="AB147" s="164"/>
      <c r="AC147" s="164"/>
      <c r="AF147" s="165"/>
      <c r="AG147" s="165"/>
      <c r="AH147" s="165"/>
      <c r="AI147" s="166"/>
    </row>
    <row r="148" spans="28:35" x14ac:dyDescent="0.3">
      <c r="AB148" s="164"/>
      <c r="AC148" s="164"/>
      <c r="AF148" s="165"/>
      <c r="AG148" s="165"/>
      <c r="AH148" s="165"/>
      <c r="AI148" s="166"/>
    </row>
    <row r="149" spans="28:35" x14ac:dyDescent="0.3">
      <c r="AB149" s="164"/>
      <c r="AC149" s="164"/>
      <c r="AF149" s="165"/>
      <c r="AG149" s="165"/>
      <c r="AH149" s="165"/>
      <c r="AI149" s="166"/>
    </row>
    <row r="150" spans="28:35" x14ac:dyDescent="0.3">
      <c r="AB150" s="164"/>
      <c r="AC150" s="164"/>
      <c r="AF150" s="165"/>
      <c r="AG150" s="165"/>
      <c r="AH150" s="165"/>
      <c r="AI150" s="166"/>
    </row>
    <row r="151" spans="28:35" x14ac:dyDescent="0.3">
      <c r="AB151" s="164"/>
      <c r="AC151" s="164"/>
      <c r="AF151" s="165"/>
      <c r="AG151" s="165"/>
      <c r="AH151" s="165"/>
      <c r="AI151" s="166"/>
    </row>
    <row r="152" spans="28:35" x14ac:dyDescent="0.3">
      <c r="AB152" s="164"/>
      <c r="AC152" s="164"/>
      <c r="AF152" s="165"/>
      <c r="AG152" s="165"/>
      <c r="AH152" s="165"/>
      <c r="AI152" s="166"/>
    </row>
    <row r="153" spans="28:35" x14ac:dyDescent="0.3">
      <c r="AB153" s="164"/>
      <c r="AC153" s="164"/>
      <c r="AF153" s="165"/>
      <c r="AG153" s="165"/>
      <c r="AH153" s="165"/>
      <c r="AI153" s="166"/>
    </row>
    <row r="154" spans="28:35" x14ac:dyDescent="0.3">
      <c r="AB154" s="164"/>
      <c r="AC154" s="164"/>
      <c r="AF154" s="165"/>
      <c r="AG154" s="165"/>
      <c r="AH154" s="165"/>
      <c r="AI154" s="166"/>
    </row>
    <row r="155" spans="28:35" x14ac:dyDescent="0.3">
      <c r="AB155" s="164"/>
      <c r="AC155" s="164"/>
      <c r="AF155" s="165"/>
      <c r="AG155" s="165"/>
      <c r="AH155" s="165"/>
      <c r="AI155" s="166"/>
    </row>
    <row r="156" spans="28:35" x14ac:dyDescent="0.3">
      <c r="AB156" s="164"/>
      <c r="AC156" s="164"/>
      <c r="AF156" s="165"/>
      <c r="AG156" s="165"/>
      <c r="AH156" s="165"/>
      <c r="AI156" s="166"/>
    </row>
    <row r="157" spans="28:35" x14ac:dyDescent="0.3">
      <c r="AB157" s="164"/>
      <c r="AC157" s="164"/>
      <c r="AF157" s="165"/>
      <c r="AG157" s="165"/>
      <c r="AH157" s="165"/>
      <c r="AI157" s="166"/>
    </row>
    <row r="158" spans="28:35" x14ac:dyDescent="0.3">
      <c r="AB158" s="164"/>
      <c r="AC158" s="164"/>
      <c r="AF158" s="165"/>
      <c r="AG158" s="165"/>
      <c r="AH158" s="165"/>
      <c r="AI158" s="166"/>
    </row>
    <row r="159" spans="28:35" x14ac:dyDescent="0.3">
      <c r="AB159" s="164"/>
      <c r="AC159" s="164"/>
      <c r="AF159" s="165"/>
      <c r="AG159" s="165"/>
      <c r="AH159" s="165"/>
      <c r="AI159" s="166"/>
    </row>
    <row r="160" spans="28:35" x14ac:dyDescent="0.3">
      <c r="AB160" s="164"/>
      <c r="AC160" s="164"/>
      <c r="AF160" s="165"/>
      <c r="AG160" s="165"/>
      <c r="AH160" s="165"/>
      <c r="AI160" s="166"/>
    </row>
    <row r="161" spans="28:35" x14ac:dyDescent="0.3">
      <c r="AB161" s="164"/>
      <c r="AC161" s="164"/>
      <c r="AF161" s="165"/>
      <c r="AG161" s="165"/>
      <c r="AH161" s="165"/>
      <c r="AI161" s="166"/>
    </row>
    <row r="162" spans="28:35" x14ac:dyDescent="0.3">
      <c r="AB162" s="164"/>
      <c r="AC162" s="164"/>
      <c r="AF162" s="165"/>
      <c r="AG162" s="165"/>
      <c r="AH162" s="165"/>
      <c r="AI162" s="166"/>
    </row>
    <row r="163" spans="28:35" x14ac:dyDescent="0.3">
      <c r="AB163" s="164"/>
      <c r="AC163" s="164"/>
      <c r="AF163" s="165"/>
      <c r="AG163" s="165"/>
      <c r="AH163" s="165"/>
      <c r="AI163" s="166"/>
    </row>
    <row r="164" spans="28:35" x14ac:dyDescent="0.3">
      <c r="AB164" s="164"/>
      <c r="AC164" s="164"/>
      <c r="AF164" s="165"/>
      <c r="AG164" s="165"/>
      <c r="AH164" s="165"/>
      <c r="AI164" s="166"/>
    </row>
    <row r="165" spans="28:35" x14ac:dyDescent="0.3">
      <c r="AB165" s="164"/>
      <c r="AC165" s="164"/>
      <c r="AF165" s="165"/>
      <c r="AG165" s="165"/>
      <c r="AH165" s="165"/>
      <c r="AI165" s="166"/>
    </row>
    <row r="166" spans="28:35" x14ac:dyDescent="0.3">
      <c r="AB166" s="164"/>
      <c r="AC166" s="164"/>
      <c r="AF166" s="165"/>
      <c r="AG166" s="165"/>
      <c r="AH166" s="165"/>
      <c r="AI166" s="166"/>
    </row>
    <row r="167" spans="28:35" x14ac:dyDescent="0.3">
      <c r="AB167" s="164"/>
      <c r="AC167" s="164"/>
      <c r="AF167" s="165"/>
      <c r="AG167" s="165"/>
      <c r="AH167" s="165"/>
      <c r="AI167" s="166"/>
    </row>
    <row r="168" spans="28:35" x14ac:dyDescent="0.3">
      <c r="AB168" s="164"/>
      <c r="AC168" s="164"/>
      <c r="AF168" s="165"/>
      <c r="AG168" s="165"/>
      <c r="AH168" s="165"/>
      <c r="AI168" s="166"/>
    </row>
    <row r="169" spans="28:35" x14ac:dyDescent="0.3">
      <c r="AB169" s="164"/>
      <c r="AC169" s="164"/>
      <c r="AF169" s="165"/>
      <c r="AG169" s="165"/>
      <c r="AH169" s="165"/>
      <c r="AI169" s="166"/>
    </row>
    <row r="170" spans="28:35" x14ac:dyDescent="0.3">
      <c r="AB170" s="164"/>
      <c r="AC170" s="164"/>
      <c r="AF170" s="165"/>
      <c r="AG170" s="165"/>
      <c r="AH170" s="165"/>
      <c r="AI170" s="166"/>
    </row>
    <row r="171" spans="28:35" x14ac:dyDescent="0.3">
      <c r="AB171" s="164"/>
      <c r="AC171" s="164"/>
      <c r="AF171" s="165"/>
      <c r="AG171" s="165"/>
      <c r="AH171" s="165"/>
      <c r="AI171" s="166"/>
    </row>
    <row r="172" spans="28:35" x14ac:dyDescent="0.3">
      <c r="AB172" s="164"/>
      <c r="AC172" s="164"/>
      <c r="AF172" s="165"/>
      <c r="AG172" s="165"/>
      <c r="AH172" s="165"/>
      <c r="AI172" s="166"/>
    </row>
    <row r="173" spans="28:35" x14ac:dyDescent="0.3">
      <c r="AB173" s="164"/>
      <c r="AC173" s="164"/>
      <c r="AF173" s="165"/>
      <c r="AG173" s="165"/>
      <c r="AH173" s="165"/>
      <c r="AI173" s="166"/>
    </row>
    <row r="174" spans="28:35" x14ac:dyDescent="0.3">
      <c r="AB174" s="164"/>
      <c r="AC174" s="164"/>
      <c r="AF174" s="165"/>
      <c r="AG174" s="165"/>
      <c r="AH174" s="165"/>
      <c r="AI174" s="166"/>
    </row>
    <row r="175" spans="28:35" x14ac:dyDescent="0.3">
      <c r="AB175" s="164"/>
      <c r="AC175" s="164"/>
      <c r="AF175" s="165"/>
      <c r="AG175" s="165"/>
      <c r="AH175" s="165"/>
      <c r="AI175" s="166"/>
    </row>
    <row r="176" spans="28:35" x14ac:dyDescent="0.3">
      <c r="AB176" s="164"/>
      <c r="AC176" s="164"/>
      <c r="AF176" s="165"/>
      <c r="AG176" s="165"/>
      <c r="AH176" s="165"/>
      <c r="AI176" s="166"/>
    </row>
    <row r="177" spans="28:35" x14ac:dyDescent="0.3">
      <c r="AB177" s="164"/>
      <c r="AC177" s="164"/>
      <c r="AF177" s="165"/>
      <c r="AG177" s="165"/>
      <c r="AH177" s="165"/>
      <c r="AI177" s="166"/>
    </row>
    <row r="178" spans="28:35" x14ac:dyDescent="0.3">
      <c r="AB178" s="164"/>
      <c r="AC178" s="164"/>
      <c r="AF178" s="165"/>
      <c r="AG178" s="165"/>
      <c r="AH178" s="165"/>
      <c r="AI178" s="166"/>
    </row>
    <row r="179" spans="28:35" x14ac:dyDescent="0.3">
      <c r="AB179" s="164"/>
      <c r="AC179" s="164"/>
      <c r="AF179" s="165"/>
      <c r="AG179" s="165"/>
      <c r="AH179" s="165"/>
      <c r="AI179" s="166"/>
    </row>
    <row r="180" spans="28:35" x14ac:dyDescent="0.3">
      <c r="AB180" s="164"/>
      <c r="AC180" s="164"/>
      <c r="AF180" s="165"/>
      <c r="AG180" s="165"/>
      <c r="AH180" s="165"/>
      <c r="AI180" s="166"/>
    </row>
    <row r="181" spans="28:35" x14ac:dyDescent="0.3">
      <c r="AB181" s="164"/>
      <c r="AC181" s="164"/>
      <c r="AF181" s="165"/>
      <c r="AG181" s="165"/>
      <c r="AH181" s="165"/>
      <c r="AI181" s="166"/>
    </row>
    <row r="182" spans="28:35" x14ac:dyDescent="0.3">
      <c r="AB182" s="164"/>
      <c r="AC182" s="164"/>
      <c r="AF182" s="165"/>
      <c r="AG182" s="165"/>
      <c r="AH182" s="165"/>
      <c r="AI182" s="166"/>
    </row>
    <row r="183" spans="28:35" x14ac:dyDescent="0.3">
      <c r="AB183" s="164"/>
      <c r="AC183" s="164"/>
      <c r="AF183" s="165"/>
      <c r="AG183" s="165"/>
      <c r="AH183" s="165"/>
      <c r="AI183" s="166"/>
    </row>
    <row r="184" spans="28:35" x14ac:dyDescent="0.3">
      <c r="AB184" s="164"/>
      <c r="AC184" s="164"/>
      <c r="AF184" s="165"/>
      <c r="AG184" s="165"/>
      <c r="AH184" s="165"/>
      <c r="AI184" s="166"/>
    </row>
    <row r="185" spans="28:35" x14ac:dyDescent="0.3">
      <c r="AB185" s="164"/>
      <c r="AC185" s="164"/>
      <c r="AF185" s="165"/>
      <c r="AG185" s="165"/>
      <c r="AH185" s="165"/>
      <c r="AI185" s="166"/>
    </row>
    <row r="186" spans="28:35" x14ac:dyDescent="0.3">
      <c r="AB186" s="164"/>
      <c r="AC186" s="164"/>
      <c r="AF186" s="165"/>
      <c r="AG186" s="167"/>
      <c r="AH186" s="167"/>
      <c r="AI186" s="166"/>
    </row>
    <row r="187" spans="28:35" x14ac:dyDescent="0.3">
      <c r="AB187" s="164"/>
      <c r="AC187" s="164"/>
      <c r="AF187" s="165"/>
      <c r="AG187" s="167"/>
      <c r="AH187" s="167"/>
      <c r="AI187" s="166"/>
    </row>
    <row r="188" spans="28:35" x14ac:dyDescent="0.3">
      <c r="AB188" s="164"/>
      <c r="AC188" s="164"/>
      <c r="AF188" s="165"/>
      <c r="AG188" s="167"/>
      <c r="AH188" s="167"/>
      <c r="AI188" s="166"/>
    </row>
    <row r="189" spans="28:35" x14ac:dyDescent="0.3">
      <c r="AB189" s="164"/>
      <c r="AC189" s="164"/>
      <c r="AF189" s="165"/>
      <c r="AG189" s="167"/>
      <c r="AH189" s="167"/>
      <c r="AI189" s="166"/>
    </row>
    <row r="190" spans="28:35" x14ac:dyDescent="0.3">
      <c r="AB190" s="164"/>
      <c r="AC190" s="164"/>
      <c r="AF190" s="167"/>
      <c r="AG190" s="167"/>
      <c r="AH190" s="167"/>
      <c r="AI190" s="166"/>
    </row>
    <row r="191" spans="28:35" x14ac:dyDescent="0.3">
      <c r="AB191" s="164"/>
      <c r="AC191" s="164"/>
      <c r="AF191" s="167"/>
      <c r="AG191" s="167"/>
      <c r="AH191" s="167"/>
      <c r="AI191" s="166"/>
    </row>
    <row r="192" spans="28:35" x14ac:dyDescent="0.3">
      <c r="AB192" s="164"/>
      <c r="AC192" s="164"/>
      <c r="AF192" s="167"/>
      <c r="AG192" s="167"/>
      <c r="AH192" s="167"/>
      <c r="AI192" s="166"/>
    </row>
    <row r="193" spans="28:35" x14ac:dyDescent="0.3">
      <c r="AB193" s="164"/>
      <c r="AC193" s="164"/>
      <c r="AF193" s="167"/>
      <c r="AG193" s="167"/>
      <c r="AH193" s="167"/>
      <c r="AI193" s="166"/>
    </row>
    <row r="194" spans="28:35" x14ac:dyDescent="0.3">
      <c r="AB194" s="164"/>
      <c r="AC194" s="164"/>
      <c r="AF194" s="167"/>
      <c r="AG194" s="167"/>
      <c r="AH194" s="167"/>
      <c r="AI194" s="166"/>
    </row>
    <row r="195" spans="28:35" x14ac:dyDescent="0.3">
      <c r="AB195" s="164"/>
      <c r="AC195" s="164"/>
      <c r="AF195" s="167"/>
      <c r="AG195" s="167"/>
      <c r="AH195" s="167"/>
      <c r="AI195" s="166"/>
    </row>
    <row r="196" spans="28:35" x14ac:dyDescent="0.3">
      <c r="AB196" s="164"/>
      <c r="AC196" s="164"/>
      <c r="AF196" s="167"/>
      <c r="AG196" s="167"/>
      <c r="AH196" s="167"/>
      <c r="AI196" s="166"/>
    </row>
    <row r="197" spans="28:35" x14ac:dyDescent="0.3">
      <c r="AB197" s="164"/>
      <c r="AC197" s="164"/>
      <c r="AF197" s="167"/>
      <c r="AG197" s="167"/>
      <c r="AH197" s="167"/>
      <c r="AI197" s="166"/>
    </row>
    <row r="198" spans="28:35" x14ac:dyDescent="0.3">
      <c r="AB198" s="164"/>
      <c r="AC198" s="164"/>
      <c r="AF198" s="167"/>
      <c r="AG198" s="167"/>
      <c r="AH198" s="167"/>
      <c r="AI198" s="166"/>
    </row>
    <row r="199" spans="28:35" x14ac:dyDescent="0.3">
      <c r="AB199" s="164"/>
      <c r="AC199" s="164"/>
      <c r="AF199" s="167"/>
      <c r="AG199" s="167"/>
      <c r="AH199" s="167"/>
      <c r="AI199" s="166"/>
    </row>
    <row r="200" spans="28:35" x14ac:dyDescent="0.3">
      <c r="AB200" s="164"/>
      <c r="AC200" s="164"/>
      <c r="AF200" s="167"/>
      <c r="AG200" s="167"/>
      <c r="AH200" s="167"/>
      <c r="AI200" s="166"/>
    </row>
    <row r="201" spans="28:35" x14ac:dyDescent="0.3">
      <c r="AB201" s="164"/>
      <c r="AC201" s="164"/>
      <c r="AF201" s="167"/>
      <c r="AG201" s="167"/>
      <c r="AH201" s="167"/>
      <c r="AI201" s="166"/>
    </row>
    <row r="202" spans="28:35" x14ac:dyDescent="0.3">
      <c r="AB202" s="164"/>
      <c r="AC202" s="164"/>
      <c r="AF202" s="167"/>
      <c r="AG202" s="167"/>
      <c r="AH202" s="167"/>
      <c r="AI202" s="166"/>
    </row>
    <row r="203" spans="28:35" x14ac:dyDescent="0.3">
      <c r="AB203" s="164"/>
      <c r="AC203" s="164"/>
      <c r="AF203" s="167"/>
      <c r="AG203" s="167"/>
      <c r="AH203" s="167"/>
      <c r="AI203" s="166"/>
    </row>
    <row r="204" spans="28:35" x14ac:dyDescent="0.3">
      <c r="AB204" s="164"/>
      <c r="AC204" s="164"/>
      <c r="AF204" s="167"/>
      <c r="AG204" s="167"/>
      <c r="AH204" s="167"/>
      <c r="AI204" s="166"/>
    </row>
    <row r="205" spans="28:35" x14ac:dyDescent="0.3">
      <c r="AB205" s="164"/>
      <c r="AC205" s="164"/>
      <c r="AF205" s="167"/>
      <c r="AG205" s="167"/>
      <c r="AH205" s="167"/>
      <c r="AI205" s="166"/>
    </row>
    <row r="206" spans="28:35" x14ac:dyDescent="0.3">
      <c r="AB206" s="164"/>
      <c r="AC206" s="164"/>
      <c r="AF206" s="167"/>
      <c r="AG206" s="167"/>
      <c r="AH206" s="167"/>
      <c r="AI206" s="166"/>
    </row>
    <row r="207" spans="28:35" x14ac:dyDescent="0.3">
      <c r="AB207" s="164"/>
      <c r="AC207" s="164"/>
      <c r="AF207" s="167"/>
      <c r="AG207" s="167"/>
      <c r="AH207" s="167"/>
      <c r="AI207" s="166"/>
    </row>
    <row r="208" spans="28:35" x14ac:dyDescent="0.3">
      <c r="AB208" s="164"/>
      <c r="AC208" s="164"/>
      <c r="AF208" s="167"/>
      <c r="AG208" s="167"/>
      <c r="AH208" s="167"/>
      <c r="AI208" s="166"/>
    </row>
    <row r="209" spans="28:35" x14ac:dyDescent="0.3">
      <c r="AB209" s="164"/>
      <c r="AC209" s="164"/>
      <c r="AF209" s="167"/>
      <c r="AG209" s="167"/>
      <c r="AH209" s="167"/>
      <c r="AI209" s="166"/>
    </row>
    <row r="210" spans="28:35" x14ac:dyDescent="0.3">
      <c r="AB210" s="94"/>
      <c r="AC210" s="94"/>
      <c r="AF210" s="95"/>
      <c r="AG210" s="95"/>
      <c r="AH210" s="95"/>
      <c r="AI210" s="96"/>
    </row>
  </sheetData>
  <mergeCells count="818">
    <mergeCell ref="R1:T3"/>
    <mergeCell ref="R69:R72"/>
    <mergeCell ref="R73:R76"/>
    <mergeCell ref="R77:R80"/>
    <mergeCell ref="R81:R84"/>
    <mergeCell ref="R85:R88"/>
    <mergeCell ref="R89:R92"/>
    <mergeCell ref="R93:R96"/>
    <mergeCell ref="R97:R100"/>
    <mergeCell ref="R5:R8"/>
    <mergeCell ref="R9:R12"/>
    <mergeCell ref="R13:R16"/>
    <mergeCell ref="R17:R20"/>
    <mergeCell ref="R21:R24"/>
    <mergeCell ref="R25:R28"/>
    <mergeCell ref="R29:R32"/>
    <mergeCell ref="R33:R36"/>
    <mergeCell ref="R37:R40"/>
    <mergeCell ref="R41:R44"/>
    <mergeCell ref="R45:R48"/>
    <mergeCell ref="R49:R52"/>
    <mergeCell ref="R53:R56"/>
    <mergeCell ref="R57:R60"/>
    <mergeCell ref="R61:R64"/>
    <mergeCell ref="R65:R68"/>
    <mergeCell ref="P117:P120"/>
    <mergeCell ref="P121:P124"/>
    <mergeCell ref="P81:P84"/>
    <mergeCell ref="P85:P88"/>
    <mergeCell ref="P89:P92"/>
    <mergeCell ref="P93:P96"/>
    <mergeCell ref="P97:P100"/>
    <mergeCell ref="P101:P104"/>
    <mergeCell ref="P105:P108"/>
    <mergeCell ref="P109:P112"/>
    <mergeCell ref="P113:P116"/>
    <mergeCell ref="R105:R108"/>
    <mergeCell ref="R109:R112"/>
    <mergeCell ref="R113:R116"/>
    <mergeCell ref="R117:R120"/>
    <mergeCell ref="R121:R124"/>
    <mergeCell ref="R101:R104"/>
    <mergeCell ref="O113:O116"/>
    <mergeCell ref="O117:O120"/>
    <mergeCell ref="O121:O124"/>
    <mergeCell ref="G1:J3"/>
    <mergeCell ref="L1:O3"/>
    <mergeCell ref="P5:P8"/>
    <mergeCell ref="P9:P12"/>
    <mergeCell ref="P13:P16"/>
    <mergeCell ref="P17:P20"/>
    <mergeCell ref="P21:P24"/>
    <mergeCell ref="P25:P28"/>
    <mergeCell ref="P29:P32"/>
    <mergeCell ref="P33:P36"/>
    <mergeCell ref="P37:P40"/>
    <mergeCell ref="P41:P44"/>
    <mergeCell ref="P45:P48"/>
    <mergeCell ref="P49:P52"/>
    <mergeCell ref="P53:P56"/>
    <mergeCell ref="P57:P60"/>
    <mergeCell ref="P61:P64"/>
    <mergeCell ref="P65:P68"/>
    <mergeCell ref="P69:P72"/>
    <mergeCell ref="P73:P76"/>
    <mergeCell ref="P77:P80"/>
    <mergeCell ref="O77:O80"/>
    <mergeCell ref="O81:O84"/>
    <mergeCell ref="O85:O88"/>
    <mergeCell ref="O89:O92"/>
    <mergeCell ref="O93:O96"/>
    <mergeCell ref="O97:O100"/>
    <mergeCell ref="O101:O104"/>
    <mergeCell ref="O105:O108"/>
    <mergeCell ref="O109:O112"/>
    <mergeCell ref="L117:L120"/>
    <mergeCell ref="M117:M120"/>
    <mergeCell ref="N117:N120"/>
    <mergeCell ref="L121:L124"/>
    <mergeCell ref="M121:M124"/>
    <mergeCell ref="N121:N124"/>
    <mergeCell ref="O5:O8"/>
    <mergeCell ref="O9:O12"/>
    <mergeCell ref="O13:O16"/>
    <mergeCell ref="O17:O20"/>
    <mergeCell ref="O21:O24"/>
    <mergeCell ref="O25:O28"/>
    <mergeCell ref="O29:O32"/>
    <mergeCell ref="O33:O36"/>
    <mergeCell ref="O37:O40"/>
    <mergeCell ref="O41:O44"/>
    <mergeCell ref="O45:O48"/>
    <mergeCell ref="O49:O52"/>
    <mergeCell ref="O53:O56"/>
    <mergeCell ref="O57:O60"/>
    <mergeCell ref="O61:O64"/>
    <mergeCell ref="O65:O68"/>
    <mergeCell ref="O69:O72"/>
    <mergeCell ref="O73:O76"/>
    <mergeCell ref="L105:L108"/>
    <mergeCell ref="M105:M108"/>
    <mergeCell ref="N105:N108"/>
    <mergeCell ref="L109:L112"/>
    <mergeCell ref="M109:M112"/>
    <mergeCell ref="N109:N112"/>
    <mergeCell ref="L113:L116"/>
    <mergeCell ref="M113:M116"/>
    <mergeCell ref="N113:N116"/>
    <mergeCell ref="L93:L96"/>
    <mergeCell ref="M93:M96"/>
    <mergeCell ref="N93:N96"/>
    <mergeCell ref="L97:L100"/>
    <mergeCell ref="M97:M100"/>
    <mergeCell ref="N97:N100"/>
    <mergeCell ref="L101:L104"/>
    <mergeCell ref="M101:M104"/>
    <mergeCell ref="N101:N104"/>
    <mergeCell ref="L81:L84"/>
    <mergeCell ref="M81:M84"/>
    <mergeCell ref="N81:N84"/>
    <mergeCell ref="L85:L88"/>
    <mergeCell ref="M85:M88"/>
    <mergeCell ref="N85:N88"/>
    <mergeCell ref="L89:L92"/>
    <mergeCell ref="M89:M92"/>
    <mergeCell ref="N89:N92"/>
    <mergeCell ref="L69:L72"/>
    <mergeCell ref="M69:M72"/>
    <mergeCell ref="N69:N72"/>
    <mergeCell ref="L73:L76"/>
    <mergeCell ref="M73:M76"/>
    <mergeCell ref="N73:N76"/>
    <mergeCell ref="L77:L80"/>
    <mergeCell ref="M77:M80"/>
    <mergeCell ref="N77:N80"/>
    <mergeCell ref="L57:L60"/>
    <mergeCell ref="M57:M60"/>
    <mergeCell ref="N57:N60"/>
    <mergeCell ref="L61:L64"/>
    <mergeCell ref="M61:M64"/>
    <mergeCell ref="N61:N64"/>
    <mergeCell ref="L65:L68"/>
    <mergeCell ref="M65:M68"/>
    <mergeCell ref="N65:N68"/>
    <mergeCell ref="L45:L48"/>
    <mergeCell ref="M45:M48"/>
    <mergeCell ref="N45:N48"/>
    <mergeCell ref="L49:L52"/>
    <mergeCell ref="M49:M52"/>
    <mergeCell ref="N49:N52"/>
    <mergeCell ref="L53:L56"/>
    <mergeCell ref="M53:M56"/>
    <mergeCell ref="N53:N56"/>
    <mergeCell ref="L33:L36"/>
    <mergeCell ref="M33:M36"/>
    <mergeCell ref="N33:N36"/>
    <mergeCell ref="L37:L40"/>
    <mergeCell ref="M37:M40"/>
    <mergeCell ref="N37:N40"/>
    <mergeCell ref="L41:L44"/>
    <mergeCell ref="M41:M44"/>
    <mergeCell ref="N41:N44"/>
    <mergeCell ref="N17:N20"/>
    <mergeCell ref="L21:L24"/>
    <mergeCell ref="M21:M24"/>
    <mergeCell ref="N21:N24"/>
    <mergeCell ref="L25:L28"/>
    <mergeCell ref="M25:M28"/>
    <mergeCell ref="N25:N28"/>
    <mergeCell ref="L29:L32"/>
    <mergeCell ref="M29:M32"/>
    <mergeCell ref="N29:N32"/>
    <mergeCell ref="L17:L20"/>
    <mergeCell ref="M17:M20"/>
    <mergeCell ref="AB202:AB205"/>
    <mergeCell ref="AC202:AC205"/>
    <mergeCell ref="AF202:AF205"/>
    <mergeCell ref="AG202:AG205"/>
    <mergeCell ref="AH202:AH205"/>
    <mergeCell ref="AI202:AI205"/>
    <mergeCell ref="AB206:AB209"/>
    <mergeCell ref="AC206:AC209"/>
    <mergeCell ref="AF206:AF209"/>
    <mergeCell ref="AG206:AG209"/>
    <mergeCell ref="AH206:AH209"/>
    <mergeCell ref="AI206:AI209"/>
    <mergeCell ref="AB194:AB197"/>
    <mergeCell ref="AC194:AC197"/>
    <mergeCell ref="AF194:AF197"/>
    <mergeCell ref="AG194:AG197"/>
    <mergeCell ref="AH194:AH197"/>
    <mergeCell ref="AI194:AI197"/>
    <mergeCell ref="AB198:AB201"/>
    <mergeCell ref="AC198:AC201"/>
    <mergeCell ref="AF198:AF201"/>
    <mergeCell ref="AG198:AG201"/>
    <mergeCell ref="AH198:AH201"/>
    <mergeCell ref="AI198:AI201"/>
    <mergeCell ref="AB186:AB189"/>
    <mergeCell ref="AC186:AC189"/>
    <mergeCell ref="AF186:AF189"/>
    <mergeCell ref="AG186:AG189"/>
    <mergeCell ref="AH186:AH189"/>
    <mergeCell ref="AI186:AI189"/>
    <mergeCell ref="AB190:AB193"/>
    <mergeCell ref="AC190:AC193"/>
    <mergeCell ref="AF190:AF193"/>
    <mergeCell ref="AG190:AG193"/>
    <mergeCell ref="AH190:AH193"/>
    <mergeCell ref="AI190:AI193"/>
    <mergeCell ref="AB178:AB181"/>
    <mergeCell ref="AC178:AC181"/>
    <mergeCell ref="AF178:AF181"/>
    <mergeCell ref="AG178:AG181"/>
    <mergeCell ref="AH178:AH181"/>
    <mergeCell ref="AI178:AI181"/>
    <mergeCell ref="AB182:AB185"/>
    <mergeCell ref="AC182:AC185"/>
    <mergeCell ref="AF182:AF185"/>
    <mergeCell ref="AG182:AG185"/>
    <mergeCell ref="AH182:AH185"/>
    <mergeCell ref="AI182:AI185"/>
    <mergeCell ref="AB170:AB173"/>
    <mergeCell ref="AC170:AC173"/>
    <mergeCell ref="AF170:AF173"/>
    <mergeCell ref="AG170:AG173"/>
    <mergeCell ref="AH170:AH173"/>
    <mergeCell ref="AI170:AI173"/>
    <mergeCell ref="AB174:AB177"/>
    <mergeCell ref="AC174:AC177"/>
    <mergeCell ref="AF174:AF177"/>
    <mergeCell ref="AG174:AG177"/>
    <mergeCell ref="AH174:AH177"/>
    <mergeCell ref="AI174:AI177"/>
    <mergeCell ref="AB162:AB165"/>
    <mergeCell ref="AC162:AC165"/>
    <mergeCell ref="AF162:AF165"/>
    <mergeCell ref="AG162:AG165"/>
    <mergeCell ref="AH162:AH165"/>
    <mergeCell ref="AI162:AI165"/>
    <mergeCell ref="AB166:AB169"/>
    <mergeCell ref="AC166:AC169"/>
    <mergeCell ref="AF166:AF169"/>
    <mergeCell ref="AG166:AG169"/>
    <mergeCell ref="AH166:AH169"/>
    <mergeCell ref="AI166:AI169"/>
    <mergeCell ref="AB154:AB157"/>
    <mergeCell ref="AC154:AC157"/>
    <mergeCell ref="AF154:AF157"/>
    <mergeCell ref="AG154:AG157"/>
    <mergeCell ref="AH154:AH157"/>
    <mergeCell ref="AI154:AI157"/>
    <mergeCell ref="AB158:AB161"/>
    <mergeCell ref="AC158:AC161"/>
    <mergeCell ref="AF158:AF161"/>
    <mergeCell ref="AG158:AG161"/>
    <mergeCell ref="AH158:AH161"/>
    <mergeCell ref="AI158:AI161"/>
    <mergeCell ref="AB146:AB149"/>
    <mergeCell ref="AC146:AC149"/>
    <mergeCell ref="AF146:AF149"/>
    <mergeCell ref="AG146:AG149"/>
    <mergeCell ref="AH146:AH149"/>
    <mergeCell ref="AI146:AI149"/>
    <mergeCell ref="AB150:AB153"/>
    <mergeCell ref="AC150:AC153"/>
    <mergeCell ref="AF150:AF153"/>
    <mergeCell ref="AG150:AG153"/>
    <mergeCell ref="AH150:AH153"/>
    <mergeCell ref="AI150:AI153"/>
    <mergeCell ref="AB138:AB141"/>
    <mergeCell ref="AC138:AC141"/>
    <mergeCell ref="AF138:AF141"/>
    <mergeCell ref="AG138:AG141"/>
    <mergeCell ref="AH138:AH141"/>
    <mergeCell ref="AI138:AI141"/>
    <mergeCell ref="AB142:AB145"/>
    <mergeCell ref="AC142:AC145"/>
    <mergeCell ref="AF142:AF145"/>
    <mergeCell ref="AG142:AG145"/>
    <mergeCell ref="AH142:AH145"/>
    <mergeCell ref="AI142:AI145"/>
    <mergeCell ref="AB130:AB133"/>
    <mergeCell ref="AC130:AC133"/>
    <mergeCell ref="AF130:AF133"/>
    <mergeCell ref="AG130:AG133"/>
    <mergeCell ref="AH130:AH133"/>
    <mergeCell ref="AI130:AI133"/>
    <mergeCell ref="AB134:AB137"/>
    <mergeCell ref="AC134:AC137"/>
    <mergeCell ref="AF134:AF137"/>
    <mergeCell ref="AG134:AG137"/>
    <mergeCell ref="AH134:AH137"/>
    <mergeCell ref="AI134:AI137"/>
    <mergeCell ref="AB121:AB124"/>
    <mergeCell ref="AC121:AC124"/>
    <mergeCell ref="AF121:AF124"/>
    <mergeCell ref="AG121:AG124"/>
    <mergeCell ref="AH121:AH124"/>
    <mergeCell ref="AI121:AI124"/>
    <mergeCell ref="AB126:AB129"/>
    <mergeCell ref="AC126:AC129"/>
    <mergeCell ref="AF126:AF129"/>
    <mergeCell ref="AG126:AG129"/>
    <mergeCell ref="AH126:AH129"/>
    <mergeCell ref="AI126:AI129"/>
    <mergeCell ref="AB113:AB116"/>
    <mergeCell ref="AC113:AC116"/>
    <mergeCell ref="AF113:AF116"/>
    <mergeCell ref="AG113:AG116"/>
    <mergeCell ref="AH113:AH116"/>
    <mergeCell ref="AI113:AI116"/>
    <mergeCell ref="AB117:AB120"/>
    <mergeCell ref="AC117:AC120"/>
    <mergeCell ref="AF117:AF120"/>
    <mergeCell ref="AG117:AG120"/>
    <mergeCell ref="AH117:AH120"/>
    <mergeCell ref="AI117:AI120"/>
    <mergeCell ref="AB105:AB108"/>
    <mergeCell ref="AC105:AC108"/>
    <mergeCell ref="AF105:AF108"/>
    <mergeCell ref="AG105:AG108"/>
    <mergeCell ref="AH105:AH108"/>
    <mergeCell ref="AI105:AI108"/>
    <mergeCell ref="AB109:AB112"/>
    <mergeCell ref="AC109:AC112"/>
    <mergeCell ref="AF109:AF112"/>
    <mergeCell ref="AG109:AG112"/>
    <mergeCell ref="AH109:AH112"/>
    <mergeCell ref="AI109:AI112"/>
    <mergeCell ref="AB97:AB100"/>
    <mergeCell ref="AC97:AC100"/>
    <mergeCell ref="AF97:AF100"/>
    <mergeCell ref="AG97:AG100"/>
    <mergeCell ref="AH97:AH100"/>
    <mergeCell ref="AI97:AI100"/>
    <mergeCell ref="AB101:AB104"/>
    <mergeCell ref="AC101:AC104"/>
    <mergeCell ref="AF101:AF104"/>
    <mergeCell ref="AG101:AG104"/>
    <mergeCell ref="AH101:AH104"/>
    <mergeCell ref="AI101:AI104"/>
    <mergeCell ref="AB89:AB92"/>
    <mergeCell ref="AC89:AC92"/>
    <mergeCell ref="AF89:AF92"/>
    <mergeCell ref="AG89:AG92"/>
    <mergeCell ref="AH89:AH92"/>
    <mergeCell ref="AI89:AI92"/>
    <mergeCell ref="AB93:AB96"/>
    <mergeCell ref="AC93:AC96"/>
    <mergeCell ref="AF93:AF96"/>
    <mergeCell ref="AG93:AG96"/>
    <mergeCell ref="AH93:AH96"/>
    <mergeCell ref="AI93:AI96"/>
    <mergeCell ref="AB81:AB84"/>
    <mergeCell ref="AC81:AC84"/>
    <mergeCell ref="AF81:AF84"/>
    <mergeCell ref="AG81:AG84"/>
    <mergeCell ref="AH81:AH84"/>
    <mergeCell ref="AI81:AI84"/>
    <mergeCell ref="AB85:AB88"/>
    <mergeCell ref="AC85:AC88"/>
    <mergeCell ref="AF85:AF88"/>
    <mergeCell ref="AG85:AG88"/>
    <mergeCell ref="AH85:AH88"/>
    <mergeCell ref="AI85:AI88"/>
    <mergeCell ref="AB73:AB76"/>
    <mergeCell ref="AC73:AC76"/>
    <mergeCell ref="AF73:AF76"/>
    <mergeCell ref="AG73:AG76"/>
    <mergeCell ref="AH73:AH76"/>
    <mergeCell ref="AI73:AI76"/>
    <mergeCell ref="AB77:AB80"/>
    <mergeCell ref="AC77:AC80"/>
    <mergeCell ref="AF77:AF80"/>
    <mergeCell ref="AG77:AG80"/>
    <mergeCell ref="AH77:AH80"/>
    <mergeCell ref="AI77:AI80"/>
    <mergeCell ref="AB65:AB68"/>
    <mergeCell ref="AC65:AC68"/>
    <mergeCell ref="AF65:AF68"/>
    <mergeCell ref="AG65:AG68"/>
    <mergeCell ref="AH65:AH68"/>
    <mergeCell ref="AI65:AI68"/>
    <mergeCell ref="AB69:AB72"/>
    <mergeCell ref="AC69:AC72"/>
    <mergeCell ref="AF69:AF72"/>
    <mergeCell ref="AG69:AG72"/>
    <mergeCell ref="AH69:AH72"/>
    <mergeCell ref="AI69:AI72"/>
    <mergeCell ref="AB57:AB60"/>
    <mergeCell ref="AC57:AC60"/>
    <mergeCell ref="AF57:AF60"/>
    <mergeCell ref="AG57:AG60"/>
    <mergeCell ref="AH57:AH60"/>
    <mergeCell ref="AI57:AI60"/>
    <mergeCell ref="AB61:AB64"/>
    <mergeCell ref="AC61:AC64"/>
    <mergeCell ref="AF61:AF64"/>
    <mergeCell ref="AG61:AG64"/>
    <mergeCell ref="AH61:AH64"/>
    <mergeCell ref="AI61:AI64"/>
    <mergeCell ref="AB49:AB52"/>
    <mergeCell ref="AC49:AC52"/>
    <mergeCell ref="AF49:AF52"/>
    <mergeCell ref="AG49:AG52"/>
    <mergeCell ref="AH49:AH52"/>
    <mergeCell ref="AI49:AI52"/>
    <mergeCell ref="AB53:AB56"/>
    <mergeCell ref="AC53:AC56"/>
    <mergeCell ref="AF53:AF56"/>
    <mergeCell ref="AG53:AG56"/>
    <mergeCell ref="AH53:AH56"/>
    <mergeCell ref="AI53:AI56"/>
    <mergeCell ref="AB41:AB44"/>
    <mergeCell ref="AC41:AC44"/>
    <mergeCell ref="AF41:AF44"/>
    <mergeCell ref="AG41:AG44"/>
    <mergeCell ref="AH41:AH44"/>
    <mergeCell ref="AI41:AI44"/>
    <mergeCell ref="AB45:AB48"/>
    <mergeCell ref="AC45:AC48"/>
    <mergeCell ref="AF45:AF48"/>
    <mergeCell ref="AG45:AG48"/>
    <mergeCell ref="AH45:AH48"/>
    <mergeCell ref="AI45:AI48"/>
    <mergeCell ref="AB33:AB36"/>
    <mergeCell ref="AC33:AC36"/>
    <mergeCell ref="AF33:AF36"/>
    <mergeCell ref="AG33:AG36"/>
    <mergeCell ref="AH33:AH36"/>
    <mergeCell ref="AI33:AI36"/>
    <mergeCell ref="AB37:AB40"/>
    <mergeCell ref="AC37:AC40"/>
    <mergeCell ref="AF37:AF40"/>
    <mergeCell ref="AG37:AG40"/>
    <mergeCell ref="AH37:AH40"/>
    <mergeCell ref="AI37:AI40"/>
    <mergeCell ref="AB25:AB28"/>
    <mergeCell ref="AC25:AC28"/>
    <mergeCell ref="AF25:AF28"/>
    <mergeCell ref="AG25:AG28"/>
    <mergeCell ref="AH25:AH28"/>
    <mergeCell ref="AI25:AI28"/>
    <mergeCell ref="AB29:AB32"/>
    <mergeCell ref="AC29:AC32"/>
    <mergeCell ref="AF29:AF32"/>
    <mergeCell ref="AG29:AG32"/>
    <mergeCell ref="AH29:AH32"/>
    <mergeCell ref="AI29:AI32"/>
    <mergeCell ref="L5:L8"/>
    <mergeCell ref="M5:M8"/>
    <mergeCell ref="N5:N8"/>
    <mergeCell ref="L9:L12"/>
    <mergeCell ref="M9:M12"/>
    <mergeCell ref="N9:N12"/>
    <mergeCell ref="L13:L16"/>
    <mergeCell ref="M13:M16"/>
    <mergeCell ref="N13:N16"/>
    <mergeCell ref="AM5:AM8"/>
    <mergeCell ref="AM9:AM12"/>
    <mergeCell ref="AM13:AM16"/>
    <mergeCell ref="AM17:AM20"/>
    <mergeCell ref="AM21:AM24"/>
    <mergeCell ref="AB1:AH3"/>
    <mergeCell ref="AK1:AO3"/>
    <mergeCell ref="AK5:AK8"/>
    <mergeCell ref="AK9:AK12"/>
    <mergeCell ref="AK13:AK16"/>
    <mergeCell ref="AK17:AK20"/>
    <mergeCell ref="AK21:AK24"/>
    <mergeCell ref="AL5:AL8"/>
    <mergeCell ref="AL9:AL12"/>
    <mergeCell ref="AL13:AL16"/>
    <mergeCell ref="AL17:AL20"/>
    <mergeCell ref="AL21:AL24"/>
    <mergeCell ref="AJ5:AJ8"/>
    <mergeCell ref="AJ9:AJ12"/>
    <mergeCell ref="AJ13:AJ16"/>
    <mergeCell ref="AJ17:AJ20"/>
    <mergeCell ref="AJ21:AJ24"/>
    <mergeCell ref="AI5:AI8"/>
    <mergeCell ref="AI9:AI12"/>
    <mergeCell ref="AA5:AA8"/>
    <mergeCell ref="AA9:AA12"/>
    <mergeCell ref="AA13:AA16"/>
    <mergeCell ref="AA17:AA20"/>
    <mergeCell ref="AA21:AA24"/>
    <mergeCell ref="AH5:AH8"/>
    <mergeCell ref="AH9:AH12"/>
    <mergeCell ref="AH13:AH16"/>
    <mergeCell ref="AH17:AH20"/>
    <mergeCell ref="AH21:AH24"/>
    <mergeCell ref="AB5:AB8"/>
    <mergeCell ref="AB9:AB12"/>
    <mergeCell ref="AB13:AB16"/>
    <mergeCell ref="AB17:AB20"/>
    <mergeCell ref="AB21:AB24"/>
    <mergeCell ref="AC5:AC8"/>
    <mergeCell ref="AC9:AC12"/>
    <mergeCell ref="AC13:AC16"/>
    <mergeCell ref="AC17:AC20"/>
    <mergeCell ref="AC21:AC24"/>
    <mergeCell ref="AI13:AI16"/>
    <mergeCell ref="AI17:AI20"/>
    <mergeCell ref="AI21:AI24"/>
    <mergeCell ref="AF5:AF8"/>
    <mergeCell ref="AF9:AF12"/>
    <mergeCell ref="AF13:AF16"/>
    <mergeCell ref="AF17:AF20"/>
    <mergeCell ref="AF21:AF24"/>
    <mergeCell ref="AG5:AG8"/>
    <mergeCell ref="AG9:AG12"/>
    <mergeCell ref="AG13:AG16"/>
    <mergeCell ref="AG17:AG20"/>
    <mergeCell ref="AG21:AG24"/>
    <mergeCell ref="A45:A48"/>
    <mergeCell ref="A49:A52"/>
    <mergeCell ref="A53:A56"/>
    <mergeCell ref="A57:A60"/>
    <mergeCell ref="A61:A64"/>
    <mergeCell ref="A21:A24"/>
    <mergeCell ref="A25:A28"/>
    <mergeCell ref="A29:A32"/>
    <mergeCell ref="A33:A36"/>
    <mergeCell ref="A37:A40"/>
    <mergeCell ref="A41:A44"/>
    <mergeCell ref="C9:C12"/>
    <mergeCell ref="C5:C8"/>
    <mergeCell ref="A5:A8"/>
    <mergeCell ref="A9:A12"/>
    <mergeCell ref="A13:A16"/>
    <mergeCell ref="A17:A20"/>
    <mergeCell ref="V61:V64"/>
    <mergeCell ref="W61:W64"/>
    <mergeCell ref="X61:X64"/>
    <mergeCell ref="C21:C24"/>
    <mergeCell ref="C17:C20"/>
    <mergeCell ref="C13:C16"/>
    <mergeCell ref="V53:V56"/>
    <mergeCell ref="W53:W56"/>
    <mergeCell ref="X53:X56"/>
    <mergeCell ref="V57:V60"/>
    <mergeCell ref="W57:W60"/>
    <mergeCell ref="X57:X60"/>
    <mergeCell ref="V45:V48"/>
    <mergeCell ref="W45:W48"/>
    <mergeCell ref="X45:X48"/>
    <mergeCell ref="V49:V52"/>
    <mergeCell ref="W49:W52"/>
    <mergeCell ref="X49:X52"/>
    <mergeCell ref="V17:V20"/>
    <mergeCell ref="W17:W20"/>
    <mergeCell ref="X17:X20"/>
    <mergeCell ref="V37:V40"/>
    <mergeCell ref="W37:W40"/>
    <mergeCell ref="X37:X40"/>
    <mergeCell ref="V41:V44"/>
    <mergeCell ref="W41:W44"/>
    <mergeCell ref="X41:X44"/>
    <mergeCell ref="V29:V32"/>
    <mergeCell ref="W29:W32"/>
    <mergeCell ref="X29:X32"/>
    <mergeCell ref="V33:V36"/>
    <mergeCell ref="W33:W36"/>
    <mergeCell ref="X33:X36"/>
    <mergeCell ref="V5:V8"/>
    <mergeCell ref="W5:W8"/>
    <mergeCell ref="X5:X8"/>
    <mergeCell ref="V9:V12"/>
    <mergeCell ref="W9:W12"/>
    <mergeCell ref="X9:X12"/>
    <mergeCell ref="J37:J40"/>
    <mergeCell ref="J33:J36"/>
    <mergeCell ref="J29:J32"/>
    <mergeCell ref="J5:J8"/>
    <mergeCell ref="J9:J12"/>
    <mergeCell ref="J13:J16"/>
    <mergeCell ref="J17:J20"/>
    <mergeCell ref="J21:J24"/>
    <mergeCell ref="J25:J28"/>
    <mergeCell ref="V21:V24"/>
    <mergeCell ref="W21:W24"/>
    <mergeCell ref="X21:X24"/>
    <mergeCell ref="V25:V28"/>
    <mergeCell ref="W25:W28"/>
    <mergeCell ref="X25:X28"/>
    <mergeCell ref="V13:V16"/>
    <mergeCell ref="W13:W16"/>
    <mergeCell ref="X13:X16"/>
    <mergeCell ref="J61:J64"/>
    <mergeCell ref="J57:J60"/>
    <mergeCell ref="J53:J56"/>
    <mergeCell ref="J49:J52"/>
    <mergeCell ref="J45:J48"/>
    <mergeCell ref="J41:J44"/>
    <mergeCell ref="I41:I44"/>
    <mergeCell ref="I45:I48"/>
    <mergeCell ref="I49:I52"/>
    <mergeCell ref="I53:I56"/>
    <mergeCell ref="I57:I60"/>
    <mergeCell ref="I61:I64"/>
    <mergeCell ref="H61:H64"/>
    <mergeCell ref="H37:H40"/>
    <mergeCell ref="H41:H44"/>
    <mergeCell ref="H45:H48"/>
    <mergeCell ref="H49:H52"/>
    <mergeCell ref="H53:H56"/>
    <mergeCell ref="H57:H60"/>
    <mergeCell ref="I5:I8"/>
    <mergeCell ref="I9:I12"/>
    <mergeCell ref="I13:I16"/>
    <mergeCell ref="I17:I20"/>
    <mergeCell ref="I21:I24"/>
    <mergeCell ref="I25:I28"/>
    <mergeCell ref="I29:I32"/>
    <mergeCell ref="I33:I36"/>
    <mergeCell ref="I37:I40"/>
    <mergeCell ref="H5:H8"/>
    <mergeCell ref="H9:H12"/>
    <mergeCell ref="H13:H16"/>
    <mergeCell ref="H17:H20"/>
    <mergeCell ref="H21:H24"/>
    <mergeCell ref="H25:H28"/>
    <mergeCell ref="H29:H32"/>
    <mergeCell ref="H33:H36"/>
    <mergeCell ref="G33:G36"/>
    <mergeCell ref="D53:D56"/>
    <mergeCell ref="D57:D60"/>
    <mergeCell ref="D61:D64"/>
    <mergeCell ref="G5:G8"/>
    <mergeCell ref="G9:G12"/>
    <mergeCell ref="G13:G16"/>
    <mergeCell ref="G17:G20"/>
    <mergeCell ref="G21:G24"/>
    <mergeCell ref="G25:G28"/>
    <mergeCell ref="G29:G32"/>
    <mergeCell ref="D29:D32"/>
    <mergeCell ref="D33:D36"/>
    <mergeCell ref="D37:D40"/>
    <mergeCell ref="D41:D44"/>
    <mergeCell ref="D45:D48"/>
    <mergeCell ref="D49:D52"/>
    <mergeCell ref="G57:G60"/>
    <mergeCell ref="G61:G64"/>
    <mergeCell ref="G37:G40"/>
    <mergeCell ref="G41:G44"/>
    <mergeCell ref="G45:G48"/>
    <mergeCell ref="G49:G52"/>
    <mergeCell ref="G53:G56"/>
    <mergeCell ref="C77:C80"/>
    <mergeCell ref="C81:C84"/>
    <mergeCell ref="C85:C88"/>
    <mergeCell ref="C89:C92"/>
    <mergeCell ref="C93:C96"/>
    <mergeCell ref="C97:C100"/>
    <mergeCell ref="A1:F3"/>
    <mergeCell ref="V1:Z3"/>
    <mergeCell ref="C49:C52"/>
    <mergeCell ref="C53:C56"/>
    <mergeCell ref="C57:C60"/>
    <mergeCell ref="C61:C64"/>
    <mergeCell ref="D5:D8"/>
    <mergeCell ref="D9:D12"/>
    <mergeCell ref="D13:D16"/>
    <mergeCell ref="D17:D20"/>
    <mergeCell ref="D21:D24"/>
    <mergeCell ref="D25:D28"/>
    <mergeCell ref="C25:C28"/>
    <mergeCell ref="C29:C32"/>
    <mergeCell ref="C33:C36"/>
    <mergeCell ref="C37:C40"/>
    <mergeCell ref="C41:C44"/>
    <mergeCell ref="C45:C48"/>
    <mergeCell ref="C101:C104"/>
    <mergeCell ref="C105:C108"/>
    <mergeCell ref="C109:C112"/>
    <mergeCell ref="C113:C116"/>
    <mergeCell ref="C117:C120"/>
    <mergeCell ref="C121:C12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C65:C68"/>
    <mergeCell ref="C69:C72"/>
    <mergeCell ref="C73:C76"/>
    <mergeCell ref="G113:G116"/>
    <mergeCell ref="G117:G120"/>
    <mergeCell ref="G121:G12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4"/>
    <mergeCell ref="G65:G68"/>
    <mergeCell ref="G69:G72"/>
    <mergeCell ref="G73:G76"/>
    <mergeCell ref="G77:G80"/>
    <mergeCell ref="G81:G84"/>
    <mergeCell ref="G85:G88"/>
    <mergeCell ref="I89:I92"/>
    <mergeCell ref="I93:I96"/>
    <mergeCell ref="I97:I100"/>
    <mergeCell ref="G101:G104"/>
    <mergeCell ref="G105:G108"/>
    <mergeCell ref="G109:G112"/>
    <mergeCell ref="G89:G92"/>
    <mergeCell ref="G93:G96"/>
    <mergeCell ref="G97:G100"/>
    <mergeCell ref="I101:I104"/>
    <mergeCell ref="I105:I108"/>
    <mergeCell ref="I109:I112"/>
    <mergeCell ref="I113:I116"/>
    <mergeCell ref="I117:I120"/>
    <mergeCell ref="I121:I124"/>
    <mergeCell ref="J65:J68"/>
    <mergeCell ref="J69:J72"/>
    <mergeCell ref="J73:J76"/>
    <mergeCell ref="J77:J80"/>
    <mergeCell ref="J81:J84"/>
    <mergeCell ref="J85:J88"/>
    <mergeCell ref="J89:J92"/>
    <mergeCell ref="J93:J96"/>
    <mergeCell ref="J97:J100"/>
    <mergeCell ref="J101:J104"/>
    <mergeCell ref="J105:J108"/>
    <mergeCell ref="J109:J112"/>
    <mergeCell ref="J113:J116"/>
    <mergeCell ref="J117:J120"/>
    <mergeCell ref="J121:J124"/>
    <mergeCell ref="I65:I68"/>
    <mergeCell ref="I69:I72"/>
    <mergeCell ref="I73:I76"/>
    <mergeCell ref="I77:I80"/>
    <mergeCell ref="I81:I84"/>
    <mergeCell ref="I85:I88"/>
    <mergeCell ref="V113:V116"/>
    <mergeCell ref="V117:V120"/>
    <mergeCell ref="V121:V124"/>
    <mergeCell ref="V65:V68"/>
    <mergeCell ref="V69:V72"/>
    <mergeCell ref="V73:V76"/>
    <mergeCell ref="V77:V80"/>
    <mergeCell ref="V81:V84"/>
    <mergeCell ref="V85:V88"/>
    <mergeCell ref="V89:V92"/>
    <mergeCell ref="V93:V96"/>
    <mergeCell ref="V97:V100"/>
    <mergeCell ref="W89:W92"/>
    <mergeCell ref="W93:W96"/>
    <mergeCell ref="W97:W100"/>
    <mergeCell ref="V101:V104"/>
    <mergeCell ref="V105:V108"/>
    <mergeCell ref="V109:V112"/>
    <mergeCell ref="W101:W104"/>
    <mergeCell ref="W105:W108"/>
    <mergeCell ref="W109:W112"/>
    <mergeCell ref="W113:W116"/>
    <mergeCell ref="W117:W120"/>
    <mergeCell ref="W121:W124"/>
    <mergeCell ref="X65:X68"/>
    <mergeCell ref="X69:X72"/>
    <mergeCell ref="X73:X76"/>
    <mergeCell ref="X77:X80"/>
    <mergeCell ref="X81:X84"/>
    <mergeCell ref="X85:X88"/>
    <mergeCell ref="X89:X92"/>
    <mergeCell ref="X93:X96"/>
    <mergeCell ref="X97:X100"/>
    <mergeCell ref="X101:X104"/>
    <mergeCell ref="X105:X108"/>
    <mergeCell ref="X109:X112"/>
    <mergeCell ref="X113:X116"/>
    <mergeCell ref="X117:X120"/>
    <mergeCell ref="X121:X124"/>
    <mergeCell ref="W65:W68"/>
    <mergeCell ref="W69:W72"/>
    <mergeCell ref="W73:W76"/>
    <mergeCell ref="W77:W80"/>
    <mergeCell ref="W81:W84"/>
    <mergeCell ref="W85:W88"/>
    <mergeCell ref="A101:A104"/>
    <mergeCell ref="A105:A108"/>
    <mergeCell ref="A109:A112"/>
    <mergeCell ref="A113:A116"/>
    <mergeCell ref="A117:A120"/>
    <mergeCell ref="A121:A12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</mergeCells>
  <pageMargins left="0.7" right="0.7" top="0.78740157499999996" bottom="0.78740157499999996" header="0.3" footer="0.3"/>
  <pageSetup paperSize="9"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6"/>
  <sheetViews>
    <sheetView workbookViewId="0">
      <selection activeCell="C1" sqref="C1"/>
    </sheetView>
  </sheetViews>
  <sheetFormatPr baseColWidth="10" defaultRowHeight="14.4" x14ac:dyDescent="0.3"/>
  <cols>
    <col min="4" max="4" width="37" customWidth="1"/>
  </cols>
  <sheetData>
    <row r="1" spans="3:4" x14ac:dyDescent="0.3">
      <c r="C1">
        <v>1</v>
      </c>
      <c r="D1" t="s">
        <v>51</v>
      </c>
    </row>
    <row r="2" spans="3:4" x14ac:dyDescent="0.3">
      <c r="C2">
        <v>1</v>
      </c>
      <c r="D2" t="s">
        <v>52</v>
      </c>
    </row>
    <row r="3" spans="3:4" x14ac:dyDescent="0.3">
      <c r="C3">
        <v>3</v>
      </c>
      <c r="D3" t="s">
        <v>50</v>
      </c>
    </row>
    <row r="4" spans="3:4" x14ac:dyDescent="0.3">
      <c r="C4">
        <v>3</v>
      </c>
      <c r="D4" t="s">
        <v>53</v>
      </c>
    </row>
    <row r="5" spans="3:4" x14ac:dyDescent="0.3">
      <c r="C5">
        <v>3</v>
      </c>
      <c r="D5" t="s">
        <v>54</v>
      </c>
    </row>
    <row r="6" spans="3:4" x14ac:dyDescent="0.3">
      <c r="C6">
        <v>6</v>
      </c>
      <c r="D6" t="s">
        <v>55</v>
      </c>
    </row>
    <row r="7" spans="3:4" x14ac:dyDescent="0.3">
      <c r="C7">
        <v>6</v>
      </c>
      <c r="D7" t="s">
        <v>47</v>
      </c>
    </row>
    <row r="8" spans="3:4" x14ac:dyDescent="0.3">
      <c r="C8">
        <v>8</v>
      </c>
      <c r="D8" t="s">
        <v>56</v>
      </c>
    </row>
    <row r="9" spans="3:4" x14ac:dyDescent="0.3">
      <c r="C9">
        <v>8</v>
      </c>
      <c r="D9" t="s">
        <v>57</v>
      </c>
    </row>
    <row r="10" spans="3:4" x14ac:dyDescent="0.3">
      <c r="C10">
        <v>8</v>
      </c>
      <c r="D10" t="s">
        <v>48</v>
      </c>
    </row>
    <row r="11" spans="3:4" x14ac:dyDescent="0.3">
      <c r="C11">
        <v>11</v>
      </c>
      <c r="D11" t="s">
        <v>58</v>
      </c>
    </row>
    <row r="12" spans="3:4" x14ac:dyDescent="0.3">
      <c r="C12">
        <v>12</v>
      </c>
      <c r="D12" t="s">
        <v>46</v>
      </c>
    </row>
    <row r="13" spans="3:4" x14ac:dyDescent="0.3">
      <c r="C13">
        <v>13</v>
      </c>
      <c r="D13" t="s">
        <v>59</v>
      </c>
    </row>
    <row r="14" spans="3:4" x14ac:dyDescent="0.3">
      <c r="C14">
        <v>14</v>
      </c>
      <c r="D14" t="s">
        <v>45</v>
      </c>
    </row>
    <row r="15" spans="3:4" x14ac:dyDescent="0.3">
      <c r="C15">
        <v>15</v>
      </c>
      <c r="D15" t="s">
        <v>60</v>
      </c>
    </row>
    <row r="16" spans="3:4" x14ac:dyDescent="0.3">
      <c r="C16">
        <v>16</v>
      </c>
      <c r="D16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Anmeldung</vt:lpstr>
      <vt:lpstr>Qualifikation</vt:lpstr>
      <vt:lpstr>Slider</vt:lpstr>
      <vt:lpstr>Funwertung</vt:lpstr>
      <vt:lpstr>Tabelle1</vt:lpstr>
      <vt:lpstr>Faktor1</vt:lpstr>
      <vt:lpstr>Faktor10</vt:lpstr>
      <vt:lpstr>Faktor2</vt:lpstr>
      <vt:lpstr>Faktor3</vt:lpstr>
      <vt:lpstr>Faktor4</vt:lpstr>
      <vt:lpstr>Faktor5</vt:lpstr>
      <vt:lpstr>Faktor6</vt:lpstr>
      <vt:lpstr>Faktor7</vt:lpstr>
      <vt:lpstr>Faktor8</vt:lpstr>
      <vt:lpstr>Faktor9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Hans-Georg Schmidt</cp:lastModifiedBy>
  <cp:lastPrinted>2015-08-08T16:24:10Z</cp:lastPrinted>
  <dcterms:created xsi:type="dcterms:W3CDTF">2011-08-01T19:05:20Z</dcterms:created>
  <dcterms:modified xsi:type="dcterms:W3CDTF">2015-08-14T19:44:00Z</dcterms:modified>
</cp:coreProperties>
</file>